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ropbox\My PC (WIN-ETTECEAAUVJ)\Desktop\თანდართული ფაილები\"/>
    </mc:Choice>
  </mc:AlternateContent>
  <bookViews>
    <workbookView xWindow="0" yWindow="0" windowWidth="23040" windowHeight="9192" activeTab="1"/>
  </bookViews>
  <sheets>
    <sheet name="ბენეფიციართა სია" sheetId="2" r:id="rId1"/>
    <sheet name="მონაცემები" sheetId="1" r:id="rId2"/>
    <sheet name="Лист3"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 i="1" l="1"/>
  <c r="P13" i="1"/>
  <c r="P14" i="1"/>
  <c r="O12" i="1"/>
  <c r="N12" i="1"/>
  <c r="M12" i="1"/>
  <c r="L12" i="1"/>
  <c r="K12" i="1"/>
  <c r="J12" i="1"/>
  <c r="F64" i="2" l="1"/>
  <c r="E5" i="1"/>
  <c r="G64" i="2"/>
  <c r="F5" i="1"/>
  <c r="H64" i="2"/>
  <c r="G5" i="1"/>
  <c r="I64" i="2"/>
  <c r="H5" i="1"/>
  <c r="J64" i="2"/>
  <c r="I5" i="1" s="1"/>
  <c r="K64" i="2"/>
  <c r="J5" i="1" s="1"/>
  <c r="L64" i="2"/>
  <c r="K5" i="1" s="1"/>
  <c r="M64" i="2"/>
  <c r="L5" i="1" s="1"/>
  <c r="N64" i="2"/>
  <c r="M5" i="1" s="1"/>
  <c r="O64" i="2"/>
  <c r="N5" i="1" s="1"/>
  <c r="P64" i="2"/>
  <c r="O5" i="1" s="1"/>
  <c r="E64" i="2"/>
  <c r="D5" i="1" s="1"/>
  <c r="O7" i="2"/>
  <c r="O65" i="2" s="1"/>
  <c r="N6" i="1" s="1"/>
  <c r="N65" i="2"/>
  <c r="M6" i="1" s="1"/>
  <c r="Q65" i="2"/>
  <c r="R23" i="2"/>
  <c r="Q22" i="2"/>
  <c r="Q20" i="2"/>
  <c r="C64" i="2"/>
  <c r="R63" i="2"/>
  <c r="Q62" i="2"/>
  <c r="R61" i="2"/>
  <c r="Q60" i="2"/>
  <c r="R59" i="2"/>
  <c r="Q58" i="2"/>
  <c r="R57" i="2"/>
  <c r="Q56" i="2"/>
  <c r="R55" i="2"/>
  <c r="Q54" i="2"/>
  <c r="R53" i="2"/>
  <c r="Q52" i="2"/>
  <c r="R51" i="2"/>
  <c r="Q50" i="2"/>
  <c r="R49" i="2"/>
  <c r="Q48" i="2"/>
  <c r="R47" i="2"/>
  <c r="Q46" i="2"/>
  <c r="R45" i="2"/>
  <c r="Q44" i="2"/>
  <c r="R43" i="2"/>
  <c r="Q42" i="2"/>
  <c r="R41" i="2"/>
  <c r="Q40" i="2"/>
  <c r="R39" i="2"/>
  <c r="Q38" i="2"/>
  <c r="R37" i="2"/>
  <c r="Q36" i="2"/>
  <c r="R35" i="2"/>
  <c r="Q34" i="2"/>
  <c r="R33" i="2"/>
  <c r="Q32" i="2"/>
  <c r="R31" i="2"/>
  <c r="Q30" i="2"/>
  <c r="R29" i="2"/>
  <c r="Q28" i="2"/>
  <c r="R27" i="2"/>
  <c r="Q26" i="2"/>
  <c r="R25" i="2"/>
  <c r="Q24" i="2"/>
  <c r="R21" i="2"/>
  <c r="R19" i="2"/>
  <c r="Q18" i="2"/>
  <c r="R17" i="2"/>
  <c r="Q16" i="2"/>
  <c r="R15" i="2"/>
  <c r="Q14" i="2"/>
  <c r="R13" i="2"/>
  <c r="Q12" i="2"/>
  <c r="R11" i="2"/>
  <c r="Q10" i="2"/>
  <c r="R9" i="2"/>
  <c r="Q8" i="2"/>
  <c r="Q6" i="2"/>
  <c r="D7" i="2"/>
  <c r="D65" i="2"/>
  <c r="E65" i="2"/>
  <c r="D6" i="1"/>
  <c r="F65" i="2"/>
  <c r="G65" i="2"/>
  <c r="F6" i="1"/>
  <c r="H65" i="2"/>
  <c r="G6" i="1"/>
  <c r="I65" i="2"/>
  <c r="H6" i="1"/>
  <c r="J65" i="2"/>
  <c r="I6" i="1" s="1"/>
  <c r="K65" i="2"/>
  <c r="J6" i="1" s="1"/>
  <c r="L65" i="2"/>
  <c r="K6" i="1" s="1"/>
  <c r="M65" i="2"/>
  <c r="L6" i="1" s="1"/>
  <c r="P7" i="2"/>
  <c r="P65" i="2"/>
  <c r="R5" i="2"/>
  <c r="Q4" i="2"/>
  <c r="P7" i="1"/>
  <c r="Q7" i="1" s="1"/>
  <c r="P8" i="1"/>
  <c r="Q8" i="1"/>
  <c r="P9" i="1"/>
  <c r="Q9" i="1"/>
  <c r="P10" i="1"/>
  <c r="Q10" i="1"/>
  <c r="P11" i="1"/>
  <c r="Q11" i="1" s="1"/>
  <c r="Q13" i="1"/>
  <c r="P16" i="1"/>
  <c r="Q16" i="1" s="1"/>
  <c r="Q17" i="1"/>
  <c r="Q18" i="1"/>
  <c r="Q19" i="1"/>
  <c r="P20" i="1"/>
  <c r="Q20" i="1" s="1"/>
  <c r="P21" i="1"/>
  <c r="Q21" i="1" s="1"/>
  <c r="P22" i="1"/>
  <c r="Q22" i="1" s="1"/>
  <c r="Q23" i="1"/>
  <c r="P24" i="1"/>
  <c r="Q24" i="1" s="1"/>
  <c r="K36" i="1"/>
  <c r="P12" i="1"/>
  <c r="R7" i="2" l="1"/>
  <c r="R65" i="2" s="1"/>
  <c r="Q64" i="2"/>
  <c r="P6" i="1"/>
  <c r="Q6" i="1" s="1"/>
  <c r="P5" i="1"/>
  <c r="Q5" i="1" s="1"/>
  <c r="Q25" i="1" l="1"/>
</calcChain>
</file>

<file path=xl/comments1.xml><?xml version="1.0" encoding="utf-8"?>
<comments xmlns="http://schemas.openxmlformats.org/spreadsheetml/2006/main">
  <authors>
    <author>ruslani</author>
  </authors>
  <commentList>
    <comment ref="B6" authorId="0" shapeId="0">
      <text>
        <r>
          <rPr>
            <b/>
            <sz val="9"/>
            <color indexed="81"/>
            <rFont val="Tahoma"/>
            <family val="2"/>
            <charset val="204"/>
          </rPr>
          <t>ruslani:</t>
        </r>
        <r>
          <rPr>
            <sz val="9"/>
            <color indexed="81"/>
            <rFont val="Tahoma"/>
            <family val="2"/>
            <charset val="204"/>
          </rPr>
          <t xml:space="preserve">
გარდაიცვალა ბუნებრივი სიკვდილით</t>
        </r>
      </text>
    </comment>
    <comment ref="B18" authorId="0" shapeId="0">
      <text>
        <r>
          <rPr>
            <b/>
            <sz val="9"/>
            <color indexed="81"/>
            <rFont val="Tahoma"/>
            <family val="2"/>
            <charset val="204"/>
          </rPr>
          <t>ruslani:</t>
        </r>
        <r>
          <rPr>
            <sz val="9"/>
            <color indexed="81"/>
            <rFont val="Tahoma"/>
            <family val="2"/>
            <charset val="204"/>
          </rPr>
          <t xml:space="preserve">
გარდაიცვალა</t>
        </r>
      </text>
    </comment>
    <comment ref="B24" authorId="0" shapeId="0">
      <text>
        <r>
          <rPr>
            <b/>
            <sz val="9"/>
            <color indexed="81"/>
            <rFont val="Tahoma"/>
            <family val="2"/>
            <charset val="204"/>
          </rPr>
          <t>ruslani:</t>
        </r>
        <r>
          <rPr>
            <sz val="9"/>
            <color indexed="81"/>
            <rFont val="Tahoma"/>
            <family val="2"/>
            <charset val="204"/>
          </rPr>
          <t xml:space="preserve">
</t>
        </r>
        <r>
          <rPr>
            <sz val="16"/>
            <color indexed="81"/>
            <rFont val="Tahoma"/>
            <family val="2"/>
            <charset val="204"/>
          </rPr>
          <t>ბენებიციარმა მიიღო რამოდენიმეჯერ ჯგუფის მომსახურება, შემდგომ მოითხოვა იმ ინსტრუმენტების დატოვება - ჩუქება რითაც  მეეზოვე ეხმარებოდა, როცა ვუთხარით რომ ასე არ შეიძლებოდა ბენეფიციარი გაბრაზდა და გაგვყარა, თქვა რომ არ უნდოდა ჩვენი მომსახურეობის მიღება</t>
        </r>
      </text>
    </comment>
    <comment ref="B30" authorId="0" shapeId="0">
      <text>
        <r>
          <rPr>
            <b/>
            <sz val="9"/>
            <color indexed="81"/>
            <rFont val="Tahoma"/>
            <family val="2"/>
            <charset val="204"/>
          </rPr>
          <t>ruslani:</t>
        </r>
        <r>
          <rPr>
            <sz val="9"/>
            <color indexed="81"/>
            <rFont val="Tahoma"/>
            <family val="2"/>
            <charset val="204"/>
          </rPr>
          <t xml:space="preserve">
</t>
        </r>
        <r>
          <rPr>
            <sz val="16"/>
            <color indexed="81"/>
            <rFont val="Tahoma"/>
            <family val="2"/>
            <charset val="204"/>
          </rPr>
          <t>ბენეფიციართან საცხოვრებლად გადმოვიდნენ შვილი და სიძე რის შემდეგაც, ის არ საჭიროებდა ჯგუფის მომსახურეობას</t>
        </r>
      </text>
    </comment>
    <comment ref="B40" authorId="0" shapeId="0">
      <text>
        <r>
          <rPr>
            <b/>
            <sz val="9"/>
            <color indexed="81"/>
            <rFont val="Tahoma"/>
            <family val="2"/>
            <charset val="204"/>
          </rPr>
          <t>ruslani:</t>
        </r>
        <r>
          <rPr>
            <sz val="9"/>
            <color indexed="81"/>
            <rFont val="Tahoma"/>
            <family val="2"/>
            <charset val="204"/>
          </rPr>
          <t xml:space="preserve">
</t>
        </r>
        <r>
          <rPr>
            <sz val="16"/>
            <color indexed="81"/>
            <rFont val="Tahoma"/>
            <family val="2"/>
            <charset val="204"/>
          </rPr>
          <t>ბენეფიციარმა მიიღო ერთხელ ჩვენი მომსახურეობა, ფორმა 100 ასაღებად  მისულ სოციალური მუშაკს ოჯახის ექიმმა უთხრა რომ ბენეფიციარი არ საჭიროებდა ამ მომსახხურეობას, რის შემდეგაც ბენეპიციართან ვიზიტისას ბენეფიციარმაც გაიმეორა იგივე სიტყვები რაც ოჯახის ექიმაა და უარი განაცხადა ჩვენს მომსახურეობაზე.</t>
        </r>
      </text>
    </comment>
    <comment ref="B42" authorId="0" shapeId="0">
      <text>
        <r>
          <rPr>
            <b/>
            <sz val="9"/>
            <color indexed="81"/>
            <rFont val="Tahoma"/>
            <family val="2"/>
            <charset val="204"/>
          </rPr>
          <t>ruslani:</t>
        </r>
        <r>
          <rPr>
            <sz val="9"/>
            <color indexed="81"/>
            <rFont val="Tahoma"/>
            <family val="2"/>
            <charset val="204"/>
          </rPr>
          <t xml:space="preserve">
</t>
        </r>
        <r>
          <rPr>
            <sz val="16"/>
            <color indexed="81"/>
            <rFont val="Tahoma"/>
            <family val="2"/>
            <charset val="204"/>
          </rPr>
          <t>ბენეფიციარი გარდაიცვალა</t>
        </r>
      </text>
    </comment>
    <comment ref="B44" authorId="0" shapeId="0">
      <text>
        <r>
          <rPr>
            <b/>
            <sz val="9"/>
            <color indexed="81"/>
            <rFont val="Tahoma"/>
            <family val="2"/>
            <charset val="204"/>
          </rPr>
          <t>ruslani:</t>
        </r>
        <r>
          <rPr>
            <sz val="9"/>
            <color indexed="81"/>
            <rFont val="Tahoma"/>
            <family val="2"/>
            <charset val="204"/>
          </rPr>
          <t xml:space="preserve">
</t>
        </r>
        <r>
          <rPr>
            <sz val="14"/>
            <color indexed="81"/>
            <rFont val="Tahoma"/>
            <family val="2"/>
            <charset val="204"/>
          </rPr>
          <t>ბენეფიციარი გამოთქვამდა უყმაყოფილებას რომ მას თვეში რამოდენიმე ვიზიტი კი არა ყოველდღიური მომსახურეობა უნდოდა, ასევე მეზობელმა ქალბატონს დიასახლისი მიერ დალაგებული ოთახები არ მოეწონა, და შეურაწყოფა მიაყენა დიასახლის.</t>
        </r>
        <r>
          <rPr>
            <sz val="9"/>
            <color indexed="81"/>
            <rFont val="Tahoma"/>
            <family val="2"/>
            <charset val="204"/>
          </rPr>
          <t xml:space="preserve"> </t>
        </r>
      </text>
    </comment>
    <comment ref="B50" authorId="0" shapeId="0">
      <text>
        <r>
          <rPr>
            <b/>
            <sz val="9"/>
            <color indexed="81"/>
            <rFont val="Tahoma"/>
            <family val="2"/>
            <charset val="204"/>
          </rPr>
          <t>ruslani:</t>
        </r>
        <r>
          <rPr>
            <sz val="9"/>
            <color indexed="81"/>
            <rFont val="Tahoma"/>
            <family val="2"/>
            <charset val="204"/>
          </rPr>
          <t xml:space="preserve">
ნოებრის თვეში დაემატა ახალი ბენეფიციარი.</t>
        </r>
      </text>
    </comment>
  </commentList>
</comments>
</file>

<file path=xl/sharedStrings.xml><?xml version="1.0" encoding="utf-8"?>
<sst xmlns="http://schemas.openxmlformats.org/spreadsheetml/2006/main" count="100" uniqueCount="88">
  <si>
    <t xml:space="preserve">აქტივობები </t>
  </si>
  <si>
    <t>საცხორბელი ფართის მშრალი და სველი დალაგება მ/2</t>
  </si>
  <si>
    <t>თვეები</t>
  </si>
  <si>
    <t>იანვ</t>
  </si>
  <si>
    <t>თებ</t>
  </si>
  <si>
    <t>მარტ</t>
  </si>
  <si>
    <t>აპრ</t>
  </si>
  <si>
    <t>მაისი</t>
  </si>
  <si>
    <t>ივნ</t>
  </si>
  <si>
    <t>ივლ</t>
  </si>
  <si>
    <t>აგვ</t>
  </si>
  <si>
    <t>ჯამი</t>
  </si>
  <si>
    <t xml:space="preserve">სექტ </t>
  </si>
  <si>
    <t>ოქტ</t>
  </si>
  <si>
    <t>ნოემბ</t>
  </si>
  <si>
    <t>დეკ</t>
  </si>
  <si>
    <t>მოითიბა მ/2</t>
  </si>
  <si>
    <t>დამზადდა შეშა  მ/3</t>
  </si>
  <si>
    <t>შეკეთდა ღობე მ</t>
  </si>
  <si>
    <t>შეკეთდა სახურავი  მ/2</t>
  </si>
  <si>
    <t>შეკეთდა იატაკი მ/2</t>
  </si>
  <si>
    <t>გაირეცხა სარეცხი კგ</t>
  </si>
  <si>
    <t>დახარჯული რესურსი</t>
  </si>
  <si>
    <t>კაცი/საათი</t>
  </si>
  <si>
    <t>სარეცხი საშუალებები</t>
  </si>
  <si>
    <t>სადეზინფექციო საშუალებები</t>
  </si>
  <si>
    <t>დამცავი საშუალებები /ხელთათმანი, პირბადე.../</t>
  </si>
  <si>
    <t>ტრანსპორტის გარბენი</t>
  </si>
  <si>
    <t>ტილოები და სახეხები</t>
  </si>
  <si>
    <t>#</t>
  </si>
  <si>
    <t>ხანდაზმულთათვის შინმომსახურების მიწოდების მონაცემები    /სენაკის მუნიციპალიტეტის მერია/</t>
  </si>
  <si>
    <t>ნატური</t>
  </si>
  <si>
    <t>ლარი</t>
  </si>
  <si>
    <t>ერთ. ფასი</t>
  </si>
  <si>
    <t>სახელი გვარი</t>
  </si>
  <si>
    <t>საცხოვრებელი ფართი მ/2</t>
  </si>
  <si>
    <t>ეზო მ/2</t>
  </si>
  <si>
    <t>წყალგაყვანილობა</t>
  </si>
  <si>
    <t>სათიბის ძუა  მ</t>
  </si>
  <si>
    <t>დიზელის საწვავი  ლტ</t>
  </si>
  <si>
    <t>ბენზინი   ლტ</t>
  </si>
  <si>
    <t>ავტო-ზეთი  ლტ</t>
  </si>
  <si>
    <t>იავნ</t>
  </si>
  <si>
    <t>მაი</t>
  </si>
  <si>
    <t>სექტ</t>
  </si>
  <si>
    <t>ნო</t>
  </si>
  <si>
    <t>ვიზიტების რაოდენობა თვეების მიხედვით</t>
  </si>
  <si>
    <t>სილ ფართი მ/2</t>
  </si>
  <si>
    <t>სულ ეზო მ/2</t>
  </si>
  <si>
    <t>სულ საცხოვრებელი ფართი მ/2</t>
  </si>
  <si>
    <t xml:space="preserve"> </t>
  </si>
  <si>
    <t>შეკეთდა  საყოფაცხ. ტექნიკა</t>
  </si>
  <si>
    <t>ფერთა განმარტება</t>
  </si>
  <si>
    <t>პროექტის დაწყების შემდეგ გარდაიცვალა</t>
  </si>
  <si>
    <t>ჩვენ შევწყვიტეთ მომსახურების მიწოდება     /განმარტებები მოცემულია ბენეფიციარის სახელის გრაფაში/</t>
  </si>
  <si>
    <t>თვითონ განაცხადა უარი მომსახურების მიღებაზე     /განმარტებები მოცემულია ბენეფიციარის სახელის გრაფაში/</t>
  </si>
  <si>
    <t>696.5</t>
  </si>
  <si>
    <t>564.5</t>
  </si>
  <si>
    <t>728.8</t>
  </si>
  <si>
    <t>320.8</t>
  </si>
  <si>
    <t>560.2</t>
  </si>
  <si>
    <t>570.4</t>
  </si>
  <si>
    <t>609.6</t>
  </si>
  <si>
    <t>548.8</t>
  </si>
  <si>
    <t>ტ. ო</t>
  </si>
  <si>
    <t>ლ. ს</t>
  </si>
  <si>
    <t>ჟ. ბ</t>
  </si>
  <si>
    <t>ლ. წ</t>
  </si>
  <si>
    <t>დ. დ</t>
  </si>
  <si>
    <t>კ. ქ</t>
  </si>
  <si>
    <t>ლ. ფ</t>
  </si>
  <si>
    <t>ვ. ქ</t>
  </si>
  <si>
    <t>ფ. გ</t>
  </si>
  <si>
    <t>ღ. გ</t>
  </si>
  <si>
    <t>ჯ. ნ</t>
  </si>
  <si>
    <t>რ. შ</t>
  </si>
  <si>
    <t>თ. კ</t>
  </si>
  <si>
    <t>ა. ს</t>
  </si>
  <si>
    <t>გ. მ</t>
  </si>
  <si>
    <t>ჯ. გ</t>
  </si>
  <si>
    <t>ს. ა</t>
  </si>
  <si>
    <t>ხ. ხ</t>
  </si>
  <si>
    <t>მ. ს</t>
  </si>
  <si>
    <t>ზ. ა</t>
  </si>
  <si>
    <t>ა. ა</t>
  </si>
  <si>
    <t>დ. ქ</t>
  </si>
  <si>
    <t>ს. ხ</t>
  </si>
  <si>
    <t>ს. 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</si>
</sst>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437]"/>
  </numFmts>
  <fonts count="8"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sz val="11"/>
      <color rgb="FFFF0000"/>
      <name val="Calibri"/>
      <family val="2"/>
      <charset val="204"/>
      <scheme val="minor"/>
    </font>
    <font>
      <sz val="9"/>
      <color indexed="81"/>
      <name val="Tahoma"/>
      <family val="2"/>
      <charset val="204"/>
    </font>
    <font>
      <b/>
      <sz val="9"/>
      <color indexed="81"/>
      <name val="Tahoma"/>
      <family val="2"/>
      <charset val="204"/>
    </font>
    <font>
      <sz val="14"/>
      <color indexed="81"/>
      <name val="Tahoma"/>
      <family val="2"/>
      <charset val="204"/>
    </font>
    <font>
      <sz val="16"/>
      <color indexed="81"/>
      <name val="Tahoma"/>
      <family val="2"/>
      <charset val="204"/>
    </font>
  </fonts>
  <fills count="11">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dashDot">
        <color indexed="64"/>
      </bottom>
      <diagonal/>
    </border>
    <border>
      <left style="thin">
        <color indexed="64"/>
      </left>
      <right/>
      <top/>
      <bottom style="dashDot">
        <color indexed="64"/>
      </bottom>
      <diagonal/>
    </border>
    <border>
      <left/>
      <right style="thin">
        <color indexed="64"/>
      </right>
      <top/>
      <bottom style="dashDot">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dashDot">
        <color indexed="64"/>
      </left>
      <right style="dashDot">
        <color indexed="64"/>
      </right>
      <top/>
      <bottom style="dashDot">
        <color indexed="64"/>
      </bottom>
      <diagonal/>
    </border>
    <border>
      <left style="thin">
        <color indexed="64"/>
      </left>
      <right style="thin">
        <color indexed="64"/>
      </right>
      <top style="double">
        <color indexed="64"/>
      </top>
      <bottom style="dashDot">
        <color indexed="64"/>
      </bottom>
      <diagonal/>
    </border>
    <border>
      <left style="thin">
        <color indexed="64"/>
      </left>
      <right style="thin">
        <color indexed="64"/>
      </right>
      <top style="dashDot">
        <color indexed="64"/>
      </top>
      <bottom style="double">
        <color indexed="64"/>
      </bottom>
      <diagonal/>
    </border>
    <border>
      <left style="dashDot">
        <color indexed="64"/>
      </left>
      <right style="dashDot">
        <color indexed="64"/>
      </right>
      <top/>
      <bottom/>
      <diagonal/>
    </border>
    <border>
      <left style="double">
        <color indexed="64"/>
      </left>
      <right/>
      <top/>
      <bottom/>
      <diagonal/>
    </border>
    <border>
      <left/>
      <right/>
      <top/>
      <bottom style="dashDot">
        <color indexed="64"/>
      </bottom>
      <diagonal/>
    </border>
    <border>
      <left/>
      <right style="dashDot">
        <color indexed="64"/>
      </right>
      <top/>
      <bottom style="dashDot">
        <color indexed="64"/>
      </bottom>
      <diagonal/>
    </border>
    <border>
      <left style="dashDot">
        <color indexed="64"/>
      </left>
      <right style="thin">
        <color indexed="64"/>
      </right>
      <top/>
      <bottom style="dashDot">
        <color indexed="64"/>
      </bottom>
      <diagonal/>
    </border>
    <border>
      <left/>
      <right/>
      <top style="double">
        <color indexed="64"/>
      </top>
      <bottom style="dashDot">
        <color indexed="64"/>
      </bottom>
      <diagonal/>
    </border>
    <border>
      <left/>
      <right/>
      <top/>
      <bottom style="double">
        <color indexed="64"/>
      </bottom>
      <diagonal/>
    </border>
    <border>
      <left style="thin">
        <color indexed="64"/>
      </left>
      <right style="thin">
        <color indexed="64"/>
      </right>
      <top style="double">
        <color indexed="64"/>
      </top>
      <bottom/>
      <diagonal/>
    </border>
    <border>
      <left style="dashDot">
        <color indexed="64"/>
      </left>
      <right style="dashDot">
        <color indexed="64"/>
      </right>
      <top style="double">
        <color indexed="64"/>
      </top>
      <bottom style="dashDot">
        <color indexed="64"/>
      </bottom>
      <diagonal/>
    </border>
    <border>
      <left style="thin">
        <color indexed="64"/>
      </left>
      <right style="thin">
        <color indexed="64"/>
      </right>
      <top style="dashDot">
        <color indexed="64"/>
      </top>
      <bottom/>
      <diagonal/>
    </border>
  </borders>
  <cellStyleXfs count="1">
    <xf numFmtId="0" fontId="0" fillId="0" borderId="0"/>
  </cellStyleXfs>
  <cellXfs count="100">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0" fillId="0" borderId="1" xfId="0" applyBorder="1"/>
    <xf numFmtId="0" fontId="1" fillId="2" borderId="1" xfId="0" applyFont="1" applyFill="1" applyBorder="1" applyAlignment="1">
      <alignment horizontal="center" vertical="center"/>
    </xf>
    <xf numFmtId="0" fontId="0" fillId="2" borderId="1" xfId="0" applyFill="1" applyBorder="1"/>
    <xf numFmtId="0" fontId="0" fillId="3" borderId="1" xfId="0" applyFill="1" applyBorder="1"/>
    <xf numFmtId="0" fontId="0" fillId="0" borderId="1" xfId="0" applyBorder="1" applyAlignment="1">
      <alignment horizontal="center" vertical="center"/>
    </xf>
    <xf numFmtId="0" fontId="1" fillId="3" borderId="1" xfId="0" applyFont="1" applyFill="1" applyBorder="1" applyAlignment="1">
      <alignment horizontal="center" vertical="center"/>
    </xf>
    <xf numFmtId="0" fontId="0" fillId="4" borderId="1" xfId="0" applyFill="1" applyBorder="1"/>
    <xf numFmtId="0" fontId="0" fillId="0" borderId="0" xfId="0" applyFill="1"/>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0" fontId="0" fillId="4" borderId="1" xfId="0" applyFill="1" applyBorder="1" applyAlignment="1">
      <alignment horizontal="right" vertical="center" wrapText="1"/>
    </xf>
    <xf numFmtId="0" fontId="0" fillId="0" borderId="1" xfId="0" applyBorder="1" applyAlignment="1">
      <alignment horizontal="right" vertical="center"/>
    </xf>
    <xf numFmtId="0" fontId="0" fillId="2" borderId="1" xfId="0" applyFill="1" applyBorder="1" applyAlignment="1">
      <alignment horizontal="right" vertical="center"/>
    </xf>
    <xf numFmtId="0" fontId="0" fillId="3" borderId="1" xfId="0" applyFill="1" applyBorder="1" applyAlignment="1">
      <alignment horizontal="right" vertical="center"/>
    </xf>
    <xf numFmtId="0" fontId="0" fillId="5" borderId="1" xfId="0" applyFill="1" applyBorder="1"/>
    <xf numFmtId="0" fontId="0" fillId="6" borderId="1" xfId="0" applyFill="1" applyBorder="1"/>
    <xf numFmtId="0" fontId="0" fillId="8" borderId="1" xfId="0" applyFill="1" applyBorder="1"/>
    <xf numFmtId="164" fontId="0" fillId="0" borderId="1" xfId="0" applyNumberFormat="1" applyBorder="1"/>
    <xf numFmtId="164" fontId="0" fillId="0" borderId="1" xfId="0" applyNumberFormat="1" applyBorder="1" applyAlignment="1">
      <alignment horizontal="right" vertical="center"/>
    </xf>
    <xf numFmtId="0" fontId="3" fillId="2" borderId="1" xfId="0" applyFont="1" applyFill="1" applyBorder="1"/>
    <xf numFmtId="0" fontId="3" fillId="2" borderId="1" xfId="0" applyFont="1" applyFill="1" applyBorder="1" applyAlignment="1">
      <alignment horizontal="center" vertical="center"/>
    </xf>
    <xf numFmtId="164" fontId="0" fillId="0" borderId="1" xfId="0" applyNumberFormat="1" applyBorder="1" applyAlignment="1">
      <alignment horizontal="center" vertical="center"/>
    </xf>
    <xf numFmtId="164" fontId="0" fillId="0" borderId="0" xfId="0" applyNumberFormat="1"/>
    <xf numFmtId="2" fontId="0" fillId="4" borderId="1" xfId="0" applyNumberFormat="1" applyFill="1" applyBorder="1"/>
    <xf numFmtId="2" fontId="0" fillId="4" borderId="1" xfId="0" applyNumberFormat="1" applyFill="1" applyBorder="1" applyAlignment="1">
      <alignment horizontal="right" vertical="center" wrapText="1"/>
    </xf>
    <xf numFmtId="0" fontId="1" fillId="0" borderId="3" xfId="0" applyFont="1" applyBorder="1" applyAlignment="1">
      <alignment vertical="center"/>
    </xf>
    <xf numFmtId="0" fontId="0" fillId="3" borderId="6" xfId="0" applyFill="1" applyBorder="1"/>
    <xf numFmtId="0" fontId="0" fillId="3" borderId="5" xfId="0" applyFill="1" applyBorder="1"/>
    <xf numFmtId="0" fontId="0" fillId="0" borderId="0" xfId="0" applyBorder="1"/>
    <xf numFmtId="0" fontId="0" fillId="8" borderId="1" xfId="0" applyFill="1" applyBorder="1" applyAlignment="1">
      <alignment vertical="center"/>
    </xf>
    <xf numFmtId="0" fontId="0" fillId="0" borderId="0" xfId="0" applyAlignment="1">
      <alignment vertical="center"/>
    </xf>
    <xf numFmtId="0" fontId="1" fillId="0" borderId="12" xfId="0" applyFont="1" applyBorder="1" applyAlignment="1">
      <alignment horizontal="center" vertical="center"/>
    </xf>
    <xf numFmtId="0" fontId="0" fillId="0" borderId="20" xfId="0" applyBorder="1"/>
    <xf numFmtId="0" fontId="0" fillId="2" borderId="9" xfId="0" applyFill="1" applyBorder="1"/>
    <xf numFmtId="0" fontId="0" fillId="2" borderId="13" xfId="0" applyFill="1" applyBorder="1"/>
    <xf numFmtId="0" fontId="0" fillId="2" borderId="14" xfId="0" applyFill="1" applyBorder="1"/>
    <xf numFmtId="0" fontId="0" fillId="2" borderId="16" xfId="0" applyFill="1" applyBorder="1"/>
    <xf numFmtId="0" fontId="0" fillId="2" borderId="23" xfId="0" applyFill="1" applyBorder="1"/>
    <xf numFmtId="0" fontId="0" fillId="8" borderId="9" xfId="0" applyFill="1" applyBorder="1"/>
    <xf numFmtId="0" fontId="0" fillId="8" borderId="13" xfId="0" applyFill="1" applyBorder="1"/>
    <xf numFmtId="0" fontId="0" fillId="8" borderId="8" xfId="0" applyFill="1" applyBorder="1"/>
    <xf numFmtId="0" fontId="0" fillId="8" borderId="17" xfId="0" applyFill="1" applyBorder="1"/>
    <xf numFmtId="0" fontId="0" fillId="8" borderId="19" xfId="0" applyFill="1" applyBorder="1"/>
    <xf numFmtId="0" fontId="0" fillId="8" borderId="18" xfId="0" applyFill="1" applyBorder="1"/>
    <xf numFmtId="0" fontId="0" fillId="8" borderId="11" xfId="0" applyFill="1" applyBorder="1"/>
    <xf numFmtId="0" fontId="0" fillId="8" borderId="15" xfId="0" applyFill="1" applyBorder="1"/>
    <xf numFmtId="0" fontId="0" fillId="8" borderId="22" xfId="0" applyFill="1" applyBorder="1"/>
    <xf numFmtId="0" fontId="0" fillId="8" borderId="21" xfId="0" applyFill="1" applyBorder="1"/>
    <xf numFmtId="0" fontId="0" fillId="2" borderId="17" xfId="0" applyFill="1" applyBorder="1"/>
    <xf numFmtId="0" fontId="0" fillId="8" borderId="24" xfId="0" applyFill="1" applyBorder="1"/>
    <xf numFmtId="0" fontId="0" fillId="8" borderId="25" xfId="0" applyFill="1" applyBorder="1"/>
    <xf numFmtId="0" fontId="0" fillId="0" borderId="7" xfId="0" applyBorder="1"/>
    <xf numFmtId="0" fontId="0" fillId="2" borderId="10" xfId="0" applyFill="1" applyBorder="1"/>
    <xf numFmtId="0" fontId="0" fillId="8" borderId="14" xfId="0" applyFill="1" applyBorder="1"/>
    <xf numFmtId="0" fontId="0" fillId="8" borderId="26" xfId="0" applyFill="1" applyBorder="1"/>
    <xf numFmtId="0" fontId="0" fillId="8" borderId="28" xfId="0" applyFill="1" applyBorder="1"/>
    <xf numFmtId="0" fontId="0" fillId="8" borderId="27" xfId="0" applyFill="1" applyBorder="1"/>
    <xf numFmtId="0" fontId="0" fillId="2" borderId="1" xfId="0" applyFill="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0" fillId="0" borderId="8" xfId="0" applyBorder="1" applyAlignment="1">
      <alignment horizontal="center" vertical="center"/>
    </xf>
    <xf numFmtId="0" fontId="0" fillId="0" borderId="13" xfId="0" applyBorder="1" applyAlignment="1">
      <alignment horizontal="center" vertical="center"/>
    </xf>
    <xf numFmtId="0" fontId="1" fillId="8" borderId="1"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8" borderId="1" xfId="0" applyFont="1" applyFill="1" applyBorder="1" applyAlignment="1">
      <alignment horizontal="center" vertical="center"/>
    </xf>
    <xf numFmtId="0" fontId="1" fillId="8" borderId="12" xfId="0" applyFont="1" applyFill="1" applyBorder="1" applyAlignment="1">
      <alignment horizontal="center" vertical="center"/>
    </xf>
    <xf numFmtId="0" fontId="2" fillId="0" borderId="1" xfId="0" applyFont="1" applyBorder="1" applyAlignment="1">
      <alignment horizontal="center" vertical="center"/>
    </xf>
    <xf numFmtId="0" fontId="1" fillId="0" borderId="6" xfId="0" applyFont="1"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vertical="center"/>
    </xf>
    <xf numFmtId="0" fontId="1" fillId="0" borderId="0" xfId="0" applyFont="1" applyAlignment="1">
      <alignment horizontal="center" vertical="center"/>
    </xf>
    <xf numFmtId="0" fontId="0" fillId="0" borderId="0" xfId="0"/>
    <xf numFmtId="0" fontId="1" fillId="0" borderId="1" xfId="0" applyFont="1" applyBorder="1" applyAlignment="1">
      <alignment vertical="center"/>
    </xf>
    <xf numFmtId="0" fontId="1" fillId="0" borderId="12" xfId="0" applyFont="1" applyBorder="1" applyAlignment="1">
      <alignment vertical="center"/>
    </xf>
    <xf numFmtId="0" fontId="0" fillId="0" borderId="8" xfId="0" applyBorder="1" applyAlignment="1">
      <alignment vertical="center"/>
    </xf>
    <xf numFmtId="0" fontId="0" fillId="9" borderId="8" xfId="0" applyFill="1" applyBorder="1" applyAlignment="1">
      <alignment vertical="center"/>
    </xf>
    <xf numFmtId="0" fontId="0" fillId="9" borderId="13" xfId="0" applyFill="1" applyBorder="1" applyAlignment="1">
      <alignment vertical="center"/>
    </xf>
    <xf numFmtId="0" fontId="0" fillId="5" borderId="7" xfId="0" applyFill="1" applyBorder="1" applyAlignment="1">
      <alignment vertical="center"/>
    </xf>
    <xf numFmtId="0" fontId="0" fillId="5" borderId="13" xfId="0" applyFill="1" applyBorder="1" applyAlignment="1">
      <alignment vertical="center"/>
    </xf>
    <xf numFmtId="0" fontId="0" fillId="7" borderId="8" xfId="0" applyFill="1" applyBorder="1" applyAlignment="1">
      <alignment vertical="center"/>
    </xf>
    <xf numFmtId="0" fontId="0" fillId="7" borderId="13" xfId="0" applyFill="1" applyBorder="1" applyAlignment="1">
      <alignment vertical="center"/>
    </xf>
    <xf numFmtId="0" fontId="0" fillId="5" borderId="8" xfId="0" applyFill="1" applyBorder="1" applyAlignment="1">
      <alignment vertical="center"/>
    </xf>
    <xf numFmtId="0" fontId="0" fillId="2" borderId="1" xfId="0" applyFill="1" applyBorder="1" applyAlignment="1">
      <alignment vertical="center" wrapText="1"/>
    </xf>
    <xf numFmtId="0" fontId="0" fillId="9" borderId="0" xfId="0" applyFill="1" applyAlignment="1">
      <alignment vertical="center"/>
    </xf>
    <xf numFmtId="0" fontId="0" fillId="5" borderId="0" xfId="0" applyFill="1" applyAlignment="1">
      <alignment vertical="center"/>
    </xf>
    <xf numFmtId="0" fontId="0" fillId="10" borderId="0" xfId="0" applyFill="1" applyAlignment="1">
      <alignment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2:T72"/>
  <sheetViews>
    <sheetView topLeftCell="A42" workbookViewId="0">
      <selection activeCell="B48" sqref="B48:B49"/>
    </sheetView>
  </sheetViews>
  <sheetFormatPr defaultRowHeight="14.4" x14ac:dyDescent="0.3"/>
  <cols>
    <col min="1" max="1" width="3.33203125" style="36" customWidth="1"/>
    <col min="2" max="2" width="23.6640625" style="36" customWidth="1"/>
    <col min="3" max="3" width="12.33203125" customWidth="1"/>
    <col min="4" max="4" width="10.6640625" customWidth="1"/>
    <col min="5" max="16" width="9.6640625" customWidth="1"/>
  </cols>
  <sheetData>
    <row r="2" spans="1:19" s="3" customFormat="1" ht="23.4" customHeight="1" x14ac:dyDescent="0.3">
      <c r="A2" s="81" t="s">
        <v>29</v>
      </c>
      <c r="B2" s="86" t="s">
        <v>34</v>
      </c>
      <c r="C2" s="76" t="s">
        <v>35</v>
      </c>
      <c r="D2" s="78" t="s">
        <v>36</v>
      </c>
      <c r="E2" s="80" t="s">
        <v>46</v>
      </c>
      <c r="F2" s="80"/>
      <c r="G2" s="80"/>
      <c r="H2" s="80"/>
      <c r="I2" s="80"/>
      <c r="J2" s="80"/>
      <c r="K2" s="80"/>
      <c r="L2" s="80"/>
      <c r="M2" s="80"/>
      <c r="N2" s="80"/>
      <c r="O2" s="80"/>
      <c r="P2" s="80"/>
      <c r="Q2" s="76" t="s">
        <v>47</v>
      </c>
      <c r="R2" s="74" t="s">
        <v>48</v>
      </c>
    </row>
    <row r="3" spans="1:19" s="3" customFormat="1" ht="21" customHeight="1" thickBot="1" x14ac:dyDescent="0.35">
      <c r="A3" s="82"/>
      <c r="B3" s="87"/>
      <c r="C3" s="77"/>
      <c r="D3" s="79"/>
      <c r="E3" s="37" t="s">
        <v>42</v>
      </c>
      <c r="F3" s="37" t="s">
        <v>4</v>
      </c>
      <c r="G3" s="37" t="s">
        <v>5</v>
      </c>
      <c r="H3" s="37" t="s">
        <v>6</v>
      </c>
      <c r="I3" s="37" t="s">
        <v>43</v>
      </c>
      <c r="J3" s="37" t="s">
        <v>8</v>
      </c>
      <c r="K3" s="37" t="s">
        <v>9</v>
      </c>
      <c r="L3" s="37" t="s">
        <v>10</v>
      </c>
      <c r="M3" s="37" t="s">
        <v>44</v>
      </c>
      <c r="N3" s="37" t="s">
        <v>13</v>
      </c>
      <c r="O3" s="37" t="s">
        <v>45</v>
      </c>
      <c r="P3" s="37" t="s">
        <v>15</v>
      </c>
      <c r="Q3" s="77"/>
      <c r="R3" s="75"/>
    </row>
    <row r="4" spans="1:19" ht="24" customHeight="1" thickTop="1" x14ac:dyDescent="0.3">
      <c r="A4" s="72">
        <v>1</v>
      </c>
      <c r="B4" s="88" t="s">
        <v>64</v>
      </c>
      <c r="C4" s="39">
        <v>30</v>
      </c>
      <c r="D4" s="44"/>
      <c r="E4" s="39">
        <v>30</v>
      </c>
      <c r="F4" s="39">
        <v>30</v>
      </c>
      <c r="G4" s="39">
        <v>60</v>
      </c>
      <c r="H4" s="39">
        <v>30</v>
      </c>
      <c r="I4" s="39">
        <v>60</v>
      </c>
      <c r="J4" s="39">
        <v>30</v>
      </c>
      <c r="K4" s="39">
        <v>90</v>
      </c>
      <c r="L4" s="39">
        <v>30</v>
      </c>
      <c r="M4" s="39">
        <v>30</v>
      </c>
      <c r="N4" s="39">
        <v>30</v>
      </c>
      <c r="O4" s="39">
        <v>60</v>
      </c>
      <c r="P4" s="58">
        <v>30</v>
      </c>
      <c r="Q4" s="54">
        <f>SUM(C4:P4)</f>
        <v>540</v>
      </c>
      <c r="R4" s="55"/>
      <c r="S4" s="57"/>
    </row>
    <row r="5" spans="1:19" ht="24" customHeight="1" thickBot="1" x14ac:dyDescent="0.35">
      <c r="A5" s="73"/>
      <c r="B5" s="83"/>
      <c r="C5" s="40"/>
      <c r="D5" s="45">
        <v>1500</v>
      </c>
      <c r="E5" s="45"/>
      <c r="F5" s="45">
        <v>0</v>
      </c>
      <c r="G5" s="45">
        <v>0</v>
      </c>
      <c r="H5" s="45">
        <v>0</v>
      </c>
      <c r="I5" s="45">
        <v>0</v>
      </c>
      <c r="J5" s="45">
        <v>1500</v>
      </c>
      <c r="K5" s="45">
        <v>1500</v>
      </c>
      <c r="L5" s="45">
        <v>0</v>
      </c>
      <c r="M5" s="45">
        <v>1500</v>
      </c>
      <c r="N5" s="45">
        <v>1500</v>
      </c>
      <c r="O5" s="45">
        <v>0</v>
      </c>
      <c r="P5" s="59">
        <v>0</v>
      </c>
      <c r="Q5" s="40"/>
      <c r="R5" s="56">
        <f>SUM(D5:Q5)</f>
        <v>7500</v>
      </c>
      <c r="S5" s="57"/>
    </row>
    <row r="6" spans="1:19" ht="24" customHeight="1" thickTop="1" x14ac:dyDescent="0.3">
      <c r="A6" s="72">
        <v>2</v>
      </c>
      <c r="B6" s="89" t="s">
        <v>65</v>
      </c>
      <c r="C6" s="39">
        <v>20</v>
      </c>
      <c r="D6" s="44"/>
      <c r="E6" s="39">
        <v>20</v>
      </c>
      <c r="F6" s="39">
        <v>20</v>
      </c>
      <c r="G6" s="39">
        <v>40</v>
      </c>
      <c r="H6" s="39">
        <v>20</v>
      </c>
      <c r="I6" s="39">
        <v>40</v>
      </c>
      <c r="J6" s="39">
        <v>40</v>
      </c>
      <c r="K6" s="39">
        <v>40</v>
      </c>
      <c r="L6" s="39">
        <v>40</v>
      </c>
      <c r="M6" s="39">
        <v>20</v>
      </c>
      <c r="N6" s="39">
        <v>40</v>
      </c>
      <c r="O6" s="39">
        <v>0</v>
      </c>
      <c r="P6" s="39"/>
      <c r="Q6" s="39">
        <f>SUM(C6:P6)</f>
        <v>340</v>
      </c>
      <c r="R6" s="50"/>
    </row>
    <row r="7" spans="1:19" ht="24" customHeight="1" thickBot="1" x14ac:dyDescent="0.35">
      <c r="A7" s="73"/>
      <c r="B7" s="90"/>
      <c r="C7" s="40"/>
      <c r="D7" s="45">
        <f t="shared" ref="D7:P7" si="0">SUM(D5:D6)</f>
        <v>1500</v>
      </c>
      <c r="E7" s="45">
        <v>0</v>
      </c>
      <c r="F7" s="45">
        <v>0</v>
      </c>
      <c r="G7" s="45">
        <v>0</v>
      </c>
      <c r="H7" s="45">
        <v>1500</v>
      </c>
      <c r="I7" s="45">
        <v>1500</v>
      </c>
      <c r="J7" s="45">
        <v>1500</v>
      </c>
      <c r="K7" s="45">
        <v>1500</v>
      </c>
      <c r="L7" s="45">
        <v>1500</v>
      </c>
      <c r="M7" s="45">
        <v>0</v>
      </c>
      <c r="N7" s="45">
        <v>1500</v>
      </c>
      <c r="O7" s="45">
        <f t="shared" si="0"/>
        <v>0</v>
      </c>
      <c r="P7" s="59">
        <f t="shared" si="0"/>
        <v>0</v>
      </c>
      <c r="Q7" s="40"/>
      <c r="R7" s="51">
        <f>SUM(D7:Q7)</f>
        <v>10500</v>
      </c>
    </row>
    <row r="8" spans="1:19" ht="24" customHeight="1" thickTop="1" x14ac:dyDescent="0.3">
      <c r="A8" s="72">
        <v>3</v>
      </c>
      <c r="B8" s="88" t="s">
        <v>66</v>
      </c>
      <c r="C8" s="39">
        <v>50</v>
      </c>
      <c r="D8" s="44"/>
      <c r="E8" s="39">
        <v>50</v>
      </c>
      <c r="F8" s="39">
        <v>50</v>
      </c>
      <c r="G8" s="39">
        <v>50</v>
      </c>
      <c r="H8" s="39">
        <v>50</v>
      </c>
      <c r="I8" s="39">
        <v>100</v>
      </c>
      <c r="J8" s="39">
        <v>100</v>
      </c>
      <c r="K8" s="39">
        <v>100</v>
      </c>
      <c r="L8" s="39">
        <v>100</v>
      </c>
      <c r="M8" s="39">
        <v>50</v>
      </c>
      <c r="N8" s="39">
        <v>50</v>
      </c>
      <c r="O8" s="39">
        <v>100</v>
      </c>
      <c r="P8" s="39">
        <v>50</v>
      </c>
      <c r="Q8" s="39">
        <f>SUM(C8:P8)</f>
        <v>900</v>
      </c>
      <c r="R8" s="50"/>
    </row>
    <row r="9" spans="1:19" ht="24" customHeight="1" thickBot="1" x14ac:dyDescent="0.35">
      <c r="A9" s="73"/>
      <c r="B9" s="83"/>
      <c r="C9" s="40"/>
      <c r="D9" s="46">
        <v>1000</v>
      </c>
      <c r="E9" s="45"/>
      <c r="F9" s="45"/>
      <c r="G9" s="45"/>
      <c r="H9" s="45"/>
      <c r="I9" s="45">
        <v>1000</v>
      </c>
      <c r="J9" s="45">
        <v>1000</v>
      </c>
      <c r="K9" s="45">
        <v>1000</v>
      </c>
      <c r="L9" s="45">
        <v>1000</v>
      </c>
      <c r="M9" s="45">
        <v>0</v>
      </c>
      <c r="N9" s="45">
        <v>0</v>
      </c>
      <c r="O9" s="45">
        <v>0</v>
      </c>
      <c r="P9" s="59">
        <v>0</v>
      </c>
      <c r="Q9" s="40"/>
      <c r="R9" s="51">
        <f>SUM(D9:Q9)</f>
        <v>5000</v>
      </c>
    </row>
    <row r="10" spans="1:19" ht="24" customHeight="1" thickTop="1" x14ac:dyDescent="0.3">
      <c r="A10" s="72">
        <v>4</v>
      </c>
      <c r="B10" s="88" t="s">
        <v>67</v>
      </c>
      <c r="C10" s="39">
        <v>35</v>
      </c>
      <c r="D10" s="47"/>
      <c r="E10" s="39">
        <v>0</v>
      </c>
      <c r="F10" s="39">
        <v>35</v>
      </c>
      <c r="G10" s="39">
        <v>35</v>
      </c>
      <c r="H10" s="39">
        <v>35</v>
      </c>
      <c r="I10" s="39">
        <v>70</v>
      </c>
      <c r="J10" s="39">
        <v>70</v>
      </c>
      <c r="K10" s="39">
        <v>70</v>
      </c>
      <c r="L10" s="39">
        <v>35</v>
      </c>
      <c r="M10" s="39">
        <v>35</v>
      </c>
      <c r="N10" s="39">
        <v>35</v>
      </c>
      <c r="O10" s="39">
        <v>70</v>
      </c>
      <c r="P10" s="58">
        <v>35</v>
      </c>
      <c r="Q10" s="39">
        <f>SUM(C10:P10)</f>
        <v>560</v>
      </c>
      <c r="R10" s="50"/>
    </row>
    <row r="11" spans="1:19" ht="24" customHeight="1" thickBot="1" x14ac:dyDescent="0.35">
      <c r="A11" s="73"/>
      <c r="B11" s="83"/>
      <c r="C11" s="40"/>
      <c r="D11" s="46">
        <v>1500</v>
      </c>
      <c r="E11" s="45">
        <v>0</v>
      </c>
      <c r="F11" s="45">
        <v>0</v>
      </c>
      <c r="G11" s="45">
        <v>0</v>
      </c>
      <c r="H11" s="45">
        <v>1500</v>
      </c>
      <c r="I11" s="45">
        <v>1500</v>
      </c>
      <c r="J11" s="45">
        <v>1500</v>
      </c>
      <c r="K11" s="45">
        <v>0</v>
      </c>
      <c r="L11" s="45">
        <v>1500</v>
      </c>
      <c r="M11" s="45">
        <v>0</v>
      </c>
      <c r="N11" s="45">
        <v>1500</v>
      </c>
      <c r="O11" s="45">
        <v>0</v>
      </c>
      <c r="P11" s="59">
        <v>0</v>
      </c>
      <c r="Q11" s="40"/>
      <c r="R11" s="51">
        <f>SUM(D11:Q11)</f>
        <v>9000</v>
      </c>
    </row>
    <row r="12" spans="1:19" ht="24" customHeight="1" thickTop="1" x14ac:dyDescent="0.3">
      <c r="A12" s="72">
        <v>5</v>
      </c>
      <c r="B12" s="88" t="s">
        <v>68</v>
      </c>
      <c r="C12" s="39">
        <v>30</v>
      </c>
      <c r="D12" s="47"/>
      <c r="E12" s="39">
        <v>30</v>
      </c>
      <c r="F12" s="39">
        <v>30</v>
      </c>
      <c r="G12" s="39">
        <v>30</v>
      </c>
      <c r="H12" s="39">
        <v>30</v>
      </c>
      <c r="I12" s="39">
        <v>60</v>
      </c>
      <c r="J12" s="39">
        <v>60</v>
      </c>
      <c r="K12" s="39">
        <v>90</v>
      </c>
      <c r="L12" s="39">
        <v>60</v>
      </c>
      <c r="M12" s="39">
        <v>30</v>
      </c>
      <c r="N12" s="39">
        <v>60</v>
      </c>
      <c r="O12" s="39">
        <v>60</v>
      </c>
      <c r="P12" s="58">
        <v>60</v>
      </c>
      <c r="Q12" s="39">
        <f>SUM(C12:P12)</f>
        <v>630</v>
      </c>
      <c r="R12" s="50"/>
    </row>
    <row r="13" spans="1:19" ht="24" customHeight="1" thickBot="1" x14ac:dyDescent="0.35">
      <c r="A13" s="73"/>
      <c r="B13" s="83"/>
      <c r="C13" s="40"/>
      <c r="D13" s="46">
        <v>700</v>
      </c>
      <c r="E13" s="45"/>
      <c r="F13" s="45">
        <v>0</v>
      </c>
      <c r="G13" s="45">
        <v>0</v>
      </c>
      <c r="H13" s="45">
        <v>0</v>
      </c>
      <c r="I13" s="45">
        <v>700</v>
      </c>
      <c r="J13" s="45">
        <v>700</v>
      </c>
      <c r="K13" s="45">
        <v>700</v>
      </c>
      <c r="L13" s="45">
        <v>700</v>
      </c>
      <c r="M13" s="45">
        <v>0</v>
      </c>
      <c r="N13" s="45">
        <v>700</v>
      </c>
      <c r="O13" s="45">
        <v>0</v>
      </c>
      <c r="P13" s="59">
        <v>0</v>
      </c>
      <c r="Q13" s="40"/>
      <c r="R13" s="51">
        <f>SUM(D13:Q13)</f>
        <v>4200</v>
      </c>
    </row>
    <row r="14" spans="1:19" ht="24" customHeight="1" thickTop="1" x14ac:dyDescent="0.3">
      <c r="A14" s="72">
        <v>6</v>
      </c>
      <c r="B14" s="88" t="s">
        <v>69</v>
      </c>
      <c r="C14" s="39">
        <v>60</v>
      </c>
      <c r="D14" s="47"/>
      <c r="E14" s="39">
        <v>60</v>
      </c>
      <c r="F14" s="39">
        <v>60</v>
      </c>
      <c r="G14" s="39">
        <v>60</v>
      </c>
      <c r="H14" s="39">
        <v>120</v>
      </c>
      <c r="I14" s="39">
        <v>60</v>
      </c>
      <c r="J14" s="39">
        <v>120</v>
      </c>
      <c r="K14" s="39">
        <v>60</v>
      </c>
      <c r="L14" s="39">
        <v>120</v>
      </c>
      <c r="M14" s="39">
        <v>60</v>
      </c>
      <c r="N14" s="39">
        <v>120</v>
      </c>
      <c r="O14" s="39">
        <v>120</v>
      </c>
      <c r="P14" s="58">
        <v>60</v>
      </c>
      <c r="Q14" s="39">
        <f>SUM(C14:P14)</f>
        <v>1080</v>
      </c>
      <c r="R14" s="50"/>
    </row>
    <row r="15" spans="1:19" ht="24" customHeight="1" thickBot="1" x14ac:dyDescent="0.35">
      <c r="A15" s="73"/>
      <c r="B15" s="83"/>
      <c r="C15" s="41"/>
      <c r="D15" s="45">
        <v>1300</v>
      </c>
      <c r="E15" s="45">
        <v>0</v>
      </c>
      <c r="F15" s="45"/>
      <c r="G15" s="45">
        <v>0</v>
      </c>
      <c r="H15" s="45">
        <v>0</v>
      </c>
      <c r="I15" s="45">
        <v>1300</v>
      </c>
      <c r="J15" s="45">
        <v>1300</v>
      </c>
      <c r="K15" s="45">
        <v>1300</v>
      </c>
      <c r="L15" s="45">
        <v>1300</v>
      </c>
      <c r="M15" s="45">
        <v>0</v>
      </c>
      <c r="N15" s="45">
        <v>1300</v>
      </c>
      <c r="O15" s="45">
        <v>0</v>
      </c>
      <c r="P15" s="59">
        <v>0</v>
      </c>
      <c r="Q15" s="40"/>
      <c r="R15" s="51">
        <f>SUM(D15:Q15)</f>
        <v>7800</v>
      </c>
    </row>
    <row r="16" spans="1:19" ht="24" customHeight="1" thickTop="1" x14ac:dyDescent="0.3">
      <c r="A16" s="72">
        <v>7</v>
      </c>
      <c r="B16" s="88" t="s">
        <v>70</v>
      </c>
      <c r="C16" s="39">
        <v>30</v>
      </c>
      <c r="D16" s="44"/>
      <c r="E16" s="39"/>
      <c r="F16" s="39">
        <v>30</v>
      </c>
      <c r="G16" s="39">
        <v>30</v>
      </c>
      <c r="H16" s="39">
        <v>30</v>
      </c>
      <c r="I16" s="39">
        <v>60</v>
      </c>
      <c r="J16" s="39">
        <v>60</v>
      </c>
      <c r="K16" s="39">
        <v>30</v>
      </c>
      <c r="L16" s="39">
        <v>60</v>
      </c>
      <c r="M16" s="39">
        <v>30</v>
      </c>
      <c r="N16" s="39">
        <v>90</v>
      </c>
      <c r="O16" s="39">
        <v>60</v>
      </c>
      <c r="P16" s="58">
        <v>60</v>
      </c>
      <c r="Q16" s="39">
        <f>SUM(C16:P16)</f>
        <v>570</v>
      </c>
      <c r="R16" s="50"/>
    </row>
    <row r="17" spans="1:18" ht="24" customHeight="1" thickBot="1" x14ac:dyDescent="0.35">
      <c r="A17" s="73"/>
      <c r="B17" s="83"/>
      <c r="C17" s="41"/>
      <c r="D17" s="45">
        <v>1000</v>
      </c>
      <c r="E17" s="45">
        <v>0</v>
      </c>
      <c r="F17" s="45"/>
      <c r="G17" s="45">
        <v>0</v>
      </c>
      <c r="H17" s="45">
        <v>0</v>
      </c>
      <c r="I17" s="45">
        <v>1000</v>
      </c>
      <c r="J17" s="45">
        <v>1000</v>
      </c>
      <c r="K17" s="45">
        <v>1000</v>
      </c>
      <c r="L17" s="45">
        <v>1000</v>
      </c>
      <c r="M17" s="45">
        <v>0</v>
      </c>
      <c r="N17" s="45">
        <v>1000</v>
      </c>
      <c r="O17" s="45">
        <v>0</v>
      </c>
      <c r="P17" s="59">
        <v>1000</v>
      </c>
      <c r="Q17" s="40"/>
      <c r="R17" s="51">
        <f>SUM(D17:Q17)</f>
        <v>7000</v>
      </c>
    </row>
    <row r="18" spans="1:18" ht="24" customHeight="1" thickTop="1" x14ac:dyDescent="0.3">
      <c r="A18" s="72">
        <v>8</v>
      </c>
      <c r="B18" s="89" t="s">
        <v>71</v>
      </c>
      <c r="C18" s="39">
        <v>40</v>
      </c>
      <c r="D18" s="44"/>
      <c r="E18" s="39">
        <v>0</v>
      </c>
      <c r="F18" s="39">
        <v>40</v>
      </c>
      <c r="G18" s="39">
        <v>80</v>
      </c>
      <c r="H18" s="39">
        <v>40</v>
      </c>
      <c r="I18" s="39">
        <v>80</v>
      </c>
      <c r="J18" s="39"/>
      <c r="K18" s="39"/>
      <c r="L18" s="39"/>
      <c r="M18" s="39"/>
      <c r="N18" s="39"/>
      <c r="O18" s="39"/>
      <c r="P18" s="58"/>
      <c r="Q18" s="39">
        <f>SUM(C18:P18)</f>
        <v>280</v>
      </c>
      <c r="R18" s="50"/>
    </row>
    <row r="19" spans="1:18" ht="24" customHeight="1" thickBot="1" x14ac:dyDescent="0.35">
      <c r="A19" s="73"/>
      <c r="B19" s="90"/>
      <c r="C19" s="40"/>
      <c r="D19" s="46">
        <v>1500</v>
      </c>
      <c r="E19" s="45"/>
      <c r="F19" s="45"/>
      <c r="G19" s="45"/>
      <c r="H19" s="45">
        <v>1500</v>
      </c>
      <c r="I19" s="45">
        <v>1500</v>
      </c>
      <c r="J19" s="45"/>
      <c r="K19" s="45"/>
      <c r="L19" s="45"/>
      <c r="M19" s="45"/>
      <c r="N19" s="45"/>
      <c r="O19" s="45"/>
      <c r="P19" s="59"/>
      <c r="Q19" s="40"/>
      <c r="R19" s="51">
        <f>SUM(D19:Q19)</f>
        <v>4500</v>
      </c>
    </row>
    <row r="20" spans="1:18" ht="24" customHeight="1" thickTop="1" x14ac:dyDescent="0.3">
      <c r="A20" s="72">
        <v>9</v>
      </c>
      <c r="B20" s="88" t="s">
        <v>72</v>
      </c>
      <c r="C20" s="39">
        <v>60</v>
      </c>
      <c r="D20" s="47"/>
      <c r="E20" s="39">
        <v>60</v>
      </c>
      <c r="F20" s="39">
        <v>60</v>
      </c>
      <c r="G20" s="39">
        <v>120</v>
      </c>
      <c r="H20" s="39">
        <v>60</v>
      </c>
      <c r="I20" s="39">
        <v>0</v>
      </c>
      <c r="J20" s="39">
        <v>120</v>
      </c>
      <c r="K20" s="39">
        <v>180</v>
      </c>
      <c r="L20" s="39">
        <v>120</v>
      </c>
      <c r="M20" s="39">
        <v>60</v>
      </c>
      <c r="N20" s="39">
        <v>60</v>
      </c>
      <c r="O20" s="39">
        <v>180</v>
      </c>
      <c r="P20" s="58">
        <v>180</v>
      </c>
      <c r="Q20" s="39">
        <f>SUM(C20:P20)</f>
        <v>1260</v>
      </c>
      <c r="R20" s="50"/>
    </row>
    <row r="21" spans="1:18" ht="24" customHeight="1" thickBot="1" x14ac:dyDescent="0.35">
      <c r="A21" s="73"/>
      <c r="B21" s="83"/>
      <c r="C21" s="40"/>
      <c r="D21" s="46">
        <v>1200</v>
      </c>
      <c r="E21" s="45">
        <v>0</v>
      </c>
      <c r="F21" s="45">
        <v>0</v>
      </c>
      <c r="G21" s="45">
        <v>0</v>
      </c>
      <c r="H21" s="45">
        <v>1200</v>
      </c>
      <c r="I21" s="45">
        <v>0</v>
      </c>
      <c r="J21" s="45">
        <v>1200</v>
      </c>
      <c r="K21" s="45">
        <v>1200</v>
      </c>
      <c r="L21" s="45">
        <v>1200</v>
      </c>
      <c r="M21" s="45">
        <v>0</v>
      </c>
      <c r="N21" s="45">
        <v>1200</v>
      </c>
      <c r="O21" s="45">
        <v>0</v>
      </c>
      <c r="P21" s="59">
        <v>0</v>
      </c>
      <c r="Q21" s="40"/>
      <c r="R21" s="51">
        <f>SUM(D21:Q21)</f>
        <v>7200</v>
      </c>
    </row>
    <row r="22" spans="1:18" ht="24" customHeight="1" thickTop="1" x14ac:dyDescent="0.3">
      <c r="A22" s="72">
        <v>10</v>
      </c>
      <c r="B22" s="88" t="s">
        <v>73</v>
      </c>
      <c r="C22" s="39">
        <v>40</v>
      </c>
      <c r="D22" s="60"/>
      <c r="E22" s="39">
        <v>40</v>
      </c>
      <c r="F22" s="39">
        <v>80</v>
      </c>
      <c r="G22" s="39">
        <v>80</v>
      </c>
      <c r="H22" s="39">
        <v>40</v>
      </c>
      <c r="I22" s="39">
        <v>80</v>
      </c>
      <c r="J22" s="39">
        <v>40</v>
      </c>
      <c r="K22" s="39">
        <v>80</v>
      </c>
      <c r="L22" s="39">
        <v>40</v>
      </c>
      <c r="M22" s="39">
        <v>40</v>
      </c>
      <c r="N22" s="39">
        <v>40</v>
      </c>
      <c r="O22" s="39">
        <v>80</v>
      </c>
      <c r="P22" s="58">
        <v>80</v>
      </c>
      <c r="Q22" s="39">
        <f>SUM(C22:P22)</f>
        <v>760</v>
      </c>
      <c r="R22" s="50"/>
    </row>
    <row r="23" spans="1:18" ht="24" customHeight="1" thickBot="1" x14ac:dyDescent="0.35">
      <c r="A23" s="73"/>
      <c r="B23" s="83"/>
      <c r="C23" s="40"/>
      <c r="D23" s="61">
        <v>800</v>
      </c>
      <c r="E23" s="45">
        <v>0</v>
      </c>
      <c r="F23" s="45">
        <v>0</v>
      </c>
      <c r="G23" s="45">
        <v>0</v>
      </c>
      <c r="H23" s="45">
        <v>800</v>
      </c>
      <c r="I23" s="45">
        <v>0</v>
      </c>
      <c r="J23" s="45">
        <v>800</v>
      </c>
      <c r="K23" s="45">
        <v>800</v>
      </c>
      <c r="L23" s="45">
        <v>800</v>
      </c>
      <c r="M23" s="45">
        <v>800</v>
      </c>
      <c r="N23" s="45">
        <v>800</v>
      </c>
      <c r="O23" s="45">
        <v>0</v>
      </c>
      <c r="P23" s="59">
        <v>0</v>
      </c>
      <c r="Q23" s="40"/>
      <c r="R23" s="51">
        <f>SUM(D23:Q23)</f>
        <v>5600</v>
      </c>
    </row>
    <row r="24" spans="1:18" ht="24" customHeight="1" thickTop="1" x14ac:dyDescent="0.3">
      <c r="A24" s="72">
        <v>11</v>
      </c>
      <c r="B24" s="91" t="s">
        <v>74</v>
      </c>
      <c r="C24" s="42">
        <v>30</v>
      </c>
      <c r="D24" s="62"/>
      <c r="E24" s="42">
        <v>30</v>
      </c>
      <c r="F24" s="42">
        <v>30</v>
      </c>
      <c r="G24" s="42">
        <v>30</v>
      </c>
      <c r="H24" s="42">
        <v>30</v>
      </c>
      <c r="I24" s="42"/>
      <c r="J24" s="42"/>
      <c r="K24" s="42"/>
      <c r="L24" s="42"/>
      <c r="M24" s="42"/>
      <c r="N24" s="42"/>
      <c r="O24" s="42"/>
      <c r="P24" s="42"/>
      <c r="Q24" s="43">
        <f>SUM(C24:P24)</f>
        <v>150</v>
      </c>
      <c r="R24" s="52"/>
    </row>
    <row r="25" spans="1:18" ht="24" customHeight="1" thickBot="1" x14ac:dyDescent="0.35">
      <c r="A25" s="73"/>
      <c r="B25" s="92"/>
      <c r="C25" s="40"/>
      <c r="D25" s="48">
        <v>800</v>
      </c>
      <c r="E25" s="45">
        <v>0</v>
      </c>
      <c r="F25" s="45">
        <v>0</v>
      </c>
      <c r="G25" s="45">
        <v>800</v>
      </c>
      <c r="H25" s="45">
        <v>800</v>
      </c>
      <c r="I25" s="45"/>
      <c r="J25" s="45"/>
      <c r="K25" s="45"/>
      <c r="L25" s="45"/>
      <c r="M25" s="45"/>
      <c r="N25" s="45"/>
      <c r="O25" s="45"/>
      <c r="P25" s="59"/>
      <c r="Q25" s="40"/>
      <c r="R25" s="51">
        <f>SUM(D25:Q25)</f>
        <v>2400</v>
      </c>
    </row>
    <row r="26" spans="1:18" ht="24" customHeight="1" thickTop="1" x14ac:dyDescent="0.3">
      <c r="A26" s="72">
        <v>12</v>
      </c>
      <c r="B26" s="88" t="s">
        <v>75</v>
      </c>
      <c r="C26" s="39">
        <v>20</v>
      </c>
      <c r="D26" s="47"/>
      <c r="E26" s="39">
        <v>20</v>
      </c>
      <c r="F26" s="39">
        <v>20</v>
      </c>
      <c r="G26" s="39">
        <v>40</v>
      </c>
      <c r="H26" s="39">
        <v>20</v>
      </c>
      <c r="I26" s="39">
        <v>40</v>
      </c>
      <c r="J26" s="39">
        <v>20</v>
      </c>
      <c r="K26" s="39">
        <v>40</v>
      </c>
      <c r="L26" s="39">
        <v>40</v>
      </c>
      <c r="M26" s="39">
        <v>20</v>
      </c>
      <c r="N26" s="39">
        <v>20</v>
      </c>
      <c r="O26" s="39">
        <v>40</v>
      </c>
      <c r="P26" s="58">
        <v>40</v>
      </c>
      <c r="Q26" s="39">
        <f>SUM(C26:P26)</f>
        <v>380</v>
      </c>
      <c r="R26" s="50"/>
    </row>
    <row r="27" spans="1:18" ht="24" customHeight="1" thickBot="1" x14ac:dyDescent="0.35">
      <c r="A27" s="73"/>
      <c r="B27" s="83"/>
      <c r="C27" s="40"/>
      <c r="D27" s="46">
        <v>1700</v>
      </c>
      <c r="E27" s="45">
        <v>0</v>
      </c>
      <c r="F27" s="45">
        <v>0</v>
      </c>
      <c r="G27" s="45">
        <v>1700</v>
      </c>
      <c r="H27" s="45">
        <v>0</v>
      </c>
      <c r="I27" s="45">
        <v>1700</v>
      </c>
      <c r="J27" s="45">
        <v>1700</v>
      </c>
      <c r="K27" s="45">
        <v>1700</v>
      </c>
      <c r="L27" s="45">
        <v>1700</v>
      </c>
      <c r="M27" s="45">
        <v>0</v>
      </c>
      <c r="N27" s="45">
        <v>1700</v>
      </c>
      <c r="O27" s="45">
        <v>0</v>
      </c>
      <c r="P27" s="59">
        <v>0</v>
      </c>
      <c r="Q27" s="40"/>
      <c r="R27" s="51">
        <f>SUM(D27:Q27)</f>
        <v>11900</v>
      </c>
    </row>
    <row r="28" spans="1:18" ht="24" customHeight="1" thickTop="1" x14ac:dyDescent="0.3">
      <c r="A28" s="72">
        <v>13</v>
      </c>
      <c r="B28" s="88" t="s">
        <v>76</v>
      </c>
      <c r="C28" s="39">
        <v>60</v>
      </c>
      <c r="D28" s="47"/>
      <c r="E28" s="39">
        <v>0</v>
      </c>
      <c r="F28" s="39">
        <v>0</v>
      </c>
      <c r="G28" s="39">
        <v>60</v>
      </c>
      <c r="H28" s="39">
        <v>0</v>
      </c>
      <c r="I28" s="39">
        <v>180</v>
      </c>
      <c r="J28" s="39">
        <v>60</v>
      </c>
      <c r="K28" s="39">
        <v>120</v>
      </c>
      <c r="L28" s="39">
        <v>120</v>
      </c>
      <c r="M28" s="39">
        <v>0</v>
      </c>
      <c r="N28" s="39">
        <v>120</v>
      </c>
      <c r="O28" s="39">
        <v>180</v>
      </c>
      <c r="P28" s="58">
        <v>180</v>
      </c>
      <c r="Q28" s="39">
        <f>SUM(C28:P28)</f>
        <v>1080</v>
      </c>
      <c r="R28" s="50"/>
    </row>
    <row r="29" spans="1:18" ht="24" customHeight="1" thickBot="1" x14ac:dyDescent="0.35">
      <c r="A29" s="73"/>
      <c r="B29" s="83"/>
      <c r="C29" s="40"/>
      <c r="D29" s="49">
        <v>500</v>
      </c>
      <c r="E29" s="45">
        <v>0</v>
      </c>
      <c r="F29" s="45">
        <v>0</v>
      </c>
      <c r="G29" s="45">
        <v>500</v>
      </c>
      <c r="H29" s="45">
        <v>0</v>
      </c>
      <c r="I29" s="45">
        <v>1000</v>
      </c>
      <c r="J29" s="45">
        <v>500</v>
      </c>
      <c r="K29" s="45">
        <v>500</v>
      </c>
      <c r="L29" s="45">
        <v>0</v>
      </c>
      <c r="M29" s="45">
        <v>0</v>
      </c>
      <c r="N29" s="45">
        <v>500</v>
      </c>
      <c r="O29" s="45">
        <v>0</v>
      </c>
      <c r="P29" s="59">
        <v>0</v>
      </c>
      <c r="Q29" s="40"/>
      <c r="R29" s="51">
        <f>SUM(D29:Q29)</f>
        <v>3500</v>
      </c>
    </row>
    <row r="30" spans="1:18" ht="24" customHeight="1" thickTop="1" x14ac:dyDescent="0.3">
      <c r="A30" s="72">
        <v>14</v>
      </c>
      <c r="B30" s="93" t="s">
        <v>77</v>
      </c>
      <c r="C30" s="39">
        <v>20</v>
      </c>
      <c r="D30" s="44"/>
      <c r="E30" s="39">
        <v>0</v>
      </c>
      <c r="F30" s="39">
        <v>20</v>
      </c>
      <c r="G30" s="39">
        <v>40</v>
      </c>
      <c r="H30" s="39">
        <v>40</v>
      </c>
      <c r="I30" s="39">
        <v>20</v>
      </c>
      <c r="J30" s="39">
        <v>40</v>
      </c>
      <c r="K30" s="39"/>
      <c r="L30" s="39"/>
      <c r="M30" s="39"/>
      <c r="N30" s="39"/>
      <c r="O30" s="39"/>
      <c r="P30" s="58"/>
      <c r="Q30" s="39">
        <f>SUM(C30:P30)</f>
        <v>180</v>
      </c>
      <c r="R30" s="50"/>
    </row>
    <row r="31" spans="1:18" ht="24" customHeight="1" thickBot="1" x14ac:dyDescent="0.35">
      <c r="A31" s="73"/>
      <c r="B31" s="94"/>
      <c r="C31" s="40"/>
      <c r="D31" s="46">
        <v>800</v>
      </c>
      <c r="E31" s="45">
        <v>0</v>
      </c>
      <c r="F31" s="45">
        <v>0</v>
      </c>
      <c r="G31" s="45">
        <v>0</v>
      </c>
      <c r="H31" s="45">
        <v>0</v>
      </c>
      <c r="I31" s="45">
        <v>800</v>
      </c>
      <c r="J31" s="45">
        <v>800</v>
      </c>
      <c r="K31" s="45"/>
      <c r="L31" s="45"/>
      <c r="M31" s="45"/>
      <c r="N31" s="45"/>
      <c r="O31" s="45"/>
      <c r="P31" s="59"/>
      <c r="Q31" s="40"/>
      <c r="R31" s="51">
        <f>SUM(D31:Q31)</f>
        <v>2400</v>
      </c>
    </row>
    <row r="32" spans="1:18" ht="24" customHeight="1" thickTop="1" x14ac:dyDescent="0.3">
      <c r="A32" s="72">
        <v>15</v>
      </c>
      <c r="B32" s="88" t="s">
        <v>78</v>
      </c>
      <c r="C32" s="39">
        <v>40</v>
      </c>
      <c r="D32" s="47"/>
      <c r="E32" s="39">
        <v>40</v>
      </c>
      <c r="F32" s="39">
        <v>40</v>
      </c>
      <c r="G32" s="39">
        <v>80</v>
      </c>
      <c r="H32" s="39">
        <v>40</v>
      </c>
      <c r="I32" s="39">
        <v>40</v>
      </c>
      <c r="J32" s="39">
        <v>40</v>
      </c>
      <c r="K32" s="39">
        <v>80</v>
      </c>
      <c r="L32" s="39">
        <v>40</v>
      </c>
      <c r="M32" s="39">
        <v>40</v>
      </c>
      <c r="N32" s="39">
        <v>80</v>
      </c>
      <c r="O32" s="39">
        <v>40</v>
      </c>
      <c r="P32" s="58">
        <v>40</v>
      </c>
      <c r="Q32" s="39">
        <f>SUM(C32:P32)</f>
        <v>640</v>
      </c>
      <c r="R32" s="50"/>
    </row>
    <row r="33" spans="1:18" ht="24" customHeight="1" thickBot="1" x14ac:dyDescent="0.35">
      <c r="A33" s="73"/>
      <c r="B33" s="83"/>
      <c r="C33" s="40"/>
      <c r="D33" s="45">
        <v>0</v>
      </c>
      <c r="E33" s="45">
        <v>0</v>
      </c>
      <c r="F33" s="45">
        <v>0</v>
      </c>
      <c r="G33" s="45">
        <v>0</v>
      </c>
      <c r="H33" s="45">
        <v>0</v>
      </c>
      <c r="I33" s="45">
        <v>0</v>
      </c>
      <c r="J33" s="45">
        <v>0</v>
      </c>
      <c r="K33" s="45">
        <v>0</v>
      </c>
      <c r="L33" s="45">
        <v>0</v>
      </c>
      <c r="M33" s="45">
        <v>0</v>
      </c>
      <c r="N33" s="45">
        <v>0</v>
      </c>
      <c r="O33" s="45">
        <v>0</v>
      </c>
      <c r="P33" s="59">
        <v>0</v>
      </c>
      <c r="Q33" s="40"/>
      <c r="R33" s="51">
        <f>SUM(D33:Q33)</f>
        <v>0</v>
      </c>
    </row>
    <row r="34" spans="1:18" ht="24" customHeight="1" thickTop="1" x14ac:dyDescent="0.3">
      <c r="A34" s="72">
        <v>16</v>
      </c>
      <c r="B34" s="88" t="s">
        <v>79</v>
      </c>
      <c r="C34" s="39">
        <v>40</v>
      </c>
      <c r="D34" s="44"/>
      <c r="E34" s="39">
        <v>40</v>
      </c>
      <c r="F34" s="39">
        <v>40</v>
      </c>
      <c r="G34" s="39">
        <v>40</v>
      </c>
      <c r="H34" s="39">
        <v>80</v>
      </c>
      <c r="I34" s="39">
        <v>80</v>
      </c>
      <c r="J34" s="39">
        <v>40</v>
      </c>
      <c r="K34" s="39">
        <v>80</v>
      </c>
      <c r="L34" s="39">
        <v>80</v>
      </c>
      <c r="M34" s="39">
        <v>40</v>
      </c>
      <c r="N34" s="39">
        <v>80</v>
      </c>
      <c r="O34" s="39">
        <v>120</v>
      </c>
      <c r="P34" s="58">
        <v>160</v>
      </c>
      <c r="Q34" s="39">
        <f>SUM(C34:P34)</f>
        <v>920</v>
      </c>
      <c r="R34" s="50"/>
    </row>
    <row r="35" spans="1:18" ht="24" customHeight="1" thickBot="1" x14ac:dyDescent="0.35">
      <c r="A35" s="73"/>
      <c r="B35" s="83"/>
      <c r="C35" s="40"/>
      <c r="D35" s="45">
        <v>0</v>
      </c>
      <c r="E35" s="45">
        <v>0</v>
      </c>
      <c r="F35" s="45">
        <v>0</v>
      </c>
      <c r="G35" s="45">
        <v>0</v>
      </c>
      <c r="H35" s="45">
        <v>0</v>
      </c>
      <c r="I35" s="45">
        <v>0</v>
      </c>
      <c r="J35" s="45">
        <v>0</v>
      </c>
      <c r="K35" s="45">
        <v>0</v>
      </c>
      <c r="L35" s="45">
        <v>0</v>
      </c>
      <c r="M35" s="45">
        <v>0</v>
      </c>
      <c r="N35" s="45">
        <v>0</v>
      </c>
      <c r="O35" s="45">
        <v>0</v>
      </c>
      <c r="P35" s="59">
        <v>0</v>
      </c>
      <c r="Q35" s="40"/>
      <c r="R35" s="51">
        <f>SUM(D35:Q35)</f>
        <v>0</v>
      </c>
    </row>
    <row r="36" spans="1:18" ht="24" customHeight="1" thickTop="1" x14ac:dyDescent="0.3">
      <c r="A36" s="72">
        <v>17</v>
      </c>
      <c r="B36" s="88" t="s">
        <v>80</v>
      </c>
      <c r="C36" s="39">
        <v>40</v>
      </c>
      <c r="D36" s="44"/>
      <c r="E36" s="39">
        <v>0</v>
      </c>
      <c r="F36" s="39">
        <v>40</v>
      </c>
      <c r="G36" s="39">
        <v>120</v>
      </c>
      <c r="H36" s="39">
        <v>40</v>
      </c>
      <c r="I36" s="39">
        <v>80</v>
      </c>
      <c r="J36" s="39">
        <v>80</v>
      </c>
      <c r="K36" s="39">
        <v>40</v>
      </c>
      <c r="L36" s="39">
        <v>80</v>
      </c>
      <c r="M36" s="39">
        <v>40</v>
      </c>
      <c r="N36" s="39">
        <v>160</v>
      </c>
      <c r="O36" s="39">
        <v>120</v>
      </c>
      <c r="P36" s="58">
        <v>40</v>
      </c>
      <c r="Q36" s="39">
        <f>SUM(C36:P36)</f>
        <v>880</v>
      </c>
      <c r="R36" s="50"/>
    </row>
    <row r="37" spans="1:18" ht="24" customHeight="1" thickBot="1" x14ac:dyDescent="0.35">
      <c r="A37" s="73"/>
      <c r="B37" s="83"/>
      <c r="C37" s="40"/>
      <c r="D37" s="45">
        <v>0</v>
      </c>
      <c r="E37" s="45">
        <v>0</v>
      </c>
      <c r="F37" s="45">
        <v>0</v>
      </c>
      <c r="G37" s="45">
        <v>0</v>
      </c>
      <c r="H37" s="45">
        <v>0</v>
      </c>
      <c r="I37" s="45">
        <v>0</v>
      </c>
      <c r="J37" s="45">
        <v>0</v>
      </c>
      <c r="K37" s="45"/>
      <c r="L37" s="45">
        <v>0</v>
      </c>
      <c r="M37" s="45">
        <v>0</v>
      </c>
      <c r="N37" s="45">
        <v>0</v>
      </c>
      <c r="O37" s="45">
        <v>0</v>
      </c>
      <c r="P37" s="59">
        <v>0</v>
      </c>
      <c r="Q37" s="40"/>
      <c r="R37" s="51">
        <f>SUM(D37:Q37)</f>
        <v>0</v>
      </c>
    </row>
    <row r="38" spans="1:18" ht="24" customHeight="1" thickTop="1" x14ac:dyDescent="0.3">
      <c r="A38" s="72">
        <v>18</v>
      </c>
      <c r="B38" s="88" t="s">
        <v>81</v>
      </c>
      <c r="C38" s="39">
        <v>30</v>
      </c>
      <c r="D38" s="44"/>
      <c r="E38" s="39">
        <v>30</v>
      </c>
      <c r="F38" s="39">
        <v>30</v>
      </c>
      <c r="G38" s="39">
        <v>30</v>
      </c>
      <c r="H38" s="39">
        <v>30</v>
      </c>
      <c r="I38" s="39">
        <v>60</v>
      </c>
      <c r="J38" s="39">
        <v>30</v>
      </c>
      <c r="K38" s="39">
        <v>90</v>
      </c>
      <c r="L38" s="39">
        <v>30</v>
      </c>
      <c r="M38" s="39">
        <v>30</v>
      </c>
      <c r="N38" s="39">
        <v>30</v>
      </c>
      <c r="O38" s="39">
        <v>90</v>
      </c>
      <c r="P38" s="58">
        <v>90</v>
      </c>
      <c r="Q38" s="39">
        <f>SUM(C38:P38)</f>
        <v>600</v>
      </c>
      <c r="R38" s="50"/>
    </row>
    <row r="39" spans="1:18" ht="24" customHeight="1" thickBot="1" x14ac:dyDescent="0.35">
      <c r="A39" s="73"/>
      <c r="B39" s="83"/>
      <c r="C39" s="40"/>
      <c r="D39" s="45">
        <v>0</v>
      </c>
      <c r="E39" s="45">
        <v>0</v>
      </c>
      <c r="F39" s="45">
        <v>0</v>
      </c>
      <c r="G39" s="45">
        <v>0</v>
      </c>
      <c r="H39" s="45">
        <v>0</v>
      </c>
      <c r="I39" s="45">
        <v>0</v>
      </c>
      <c r="J39" s="45">
        <v>0</v>
      </c>
      <c r="K39" s="45">
        <v>0</v>
      </c>
      <c r="L39" s="45">
        <v>0</v>
      </c>
      <c r="M39" s="45">
        <v>0</v>
      </c>
      <c r="N39" s="45">
        <v>0</v>
      </c>
      <c r="O39" s="45">
        <v>0</v>
      </c>
      <c r="P39" s="59">
        <v>0</v>
      </c>
      <c r="Q39" s="40"/>
      <c r="R39" s="51">
        <f>SUM(D39:Q39)</f>
        <v>0</v>
      </c>
    </row>
    <row r="40" spans="1:18" ht="24" customHeight="1" thickTop="1" x14ac:dyDescent="0.3">
      <c r="A40" s="72">
        <v>19</v>
      </c>
      <c r="B40" s="95" t="s">
        <v>82</v>
      </c>
      <c r="C40" s="39">
        <v>40</v>
      </c>
      <c r="D40" s="44"/>
      <c r="E40" s="39">
        <v>0</v>
      </c>
      <c r="F40" s="39">
        <v>40</v>
      </c>
      <c r="G40" s="39"/>
      <c r="H40" s="39"/>
      <c r="I40" s="39"/>
      <c r="J40" s="39"/>
      <c r="K40" s="39"/>
      <c r="L40" s="39"/>
      <c r="M40" s="39"/>
      <c r="N40" s="39"/>
      <c r="O40" s="39"/>
      <c r="P40" s="58"/>
      <c r="Q40" s="39">
        <f>SUM(C40:P40)</f>
        <v>80</v>
      </c>
      <c r="R40" s="50"/>
    </row>
    <row r="41" spans="1:18" ht="24" customHeight="1" thickBot="1" x14ac:dyDescent="0.35">
      <c r="A41" s="73"/>
      <c r="B41" s="92"/>
      <c r="C41" s="40"/>
      <c r="D41" s="46">
        <v>500</v>
      </c>
      <c r="E41" s="45"/>
      <c r="F41" s="45">
        <v>500</v>
      </c>
      <c r="G41" s="45"/>
      <c r="H41" s="45"/>
      <c r="I41" s="45"/>
      <c r="J41" s="45"/>
      <c r="K41" s="45"/>
      <c r="L41" s="45"/>
      <c r="M41" s="45"/>
      <c r="N41" s="45"/>
      <c r="O41" s="45"/>
      <c r="P41" s="59"/>
      <c r="Q41" s="40"/>
      <c r="R41" s="51">
        <f>SUM(D41:Q41)</f>
        <v>1000</v>
      </c>
    </row>
    <row r="42" spans="1:18" ht="24" customHeight="1" thickTop="1" x14ac:dyDescent="0.3">
      <c r="A42" s="72">
        <v>20</v>
      </c>
      <c r="B42" s="89" t="s">
        <v>83</v>
      </c>
      <c r="C42" s="39">
        <v>35</v>
      </c>
      <c r="D42" s="47"/>
      <c r="E42" s="39">
        <v>35</v>
      </c>
      <c r="F42" s="39"/>
      <c r="G42" s="39"/>
      <c r="H42" s="39"/>
      <c r="I42" s="39"/>
      <c r="J42" s="39"/>
      <c r="K42" s="39"/>
      <c r="L42" s="39"/>
      <c r="M42" s="39"/>
      <c r="N42" s="39"/>
      <c r="O42" s="39"/>
      <c r="P42" s="58"/>
      <c r="Q42" s="39">
        <f>SUM(C42:P42)</f>
        <v>70</v>
      </c>
      <c r="R42" s="50"/>
    </row>
    <row r="43" spans="1:18" ht="24" customHeight="1" thickBot="1" x14ac:dyDescent="0.35">
      <c r="A43" s="73"/>
      <c r="B43" s="90"/>
      <c r="C43" s="40"/>
      <c r="D43" s="45">
        <v>0</v>
      </c>
      <c r="E43" s="45"/>
      <c r="F43" s="45"/>
      <c r="G43" s="45"/>
      <c r="H43" s="45"/>
      <c r="I43" s="45"/>
      <c r="J43" s="45"/>
      <c r="K43" s="45"/>
      <c r="L43" s="45"/>
      <c r="M43" s="45"/>
      <c r="N43" s="45"/>
      <c r="O43" s="45"/>
      <c r="P43" s="59"/>
      <c r="Q43" s="40"/>
      <c r="R43" s="51">
        <f>SUM(D43:Q43)</f>
        <v>0</v>
      </c>
    </row>
    <row r="44" spans="1:18" ht="24" customHeight="1" thickTop="1" x14ac:dyDescent="0.3">
      <c r="A44" s="72">
        <v>21</v>
      </c>
      <c r="B44" s="95" t="s">
        <v>84</v>
      </c>
      <c r="C44" s="39">
        <v>60</v>
      </c>
      <c r="D44" s="44"/>
      <c r="E44" s="39">
        <v>0</v>
      </c>
      <c r="F44" s="39"/>
      <c r="G44" s="39"/>
      <c r="H44" s="39"/>
      <c r="I44" s="39"/>
      <c r="J44" s="39"/>
      <c r="K44" s="39">
        <v>60</v>
      </c>
      <c r="L44" s="39">
        <v>60</v>
      </c>
      <c r="M44" s="39">
        <v>60</v>
      </c>
      <c r="N44" s="39">
        <v>60</v>
      </c>
      <c r="O44" s="39">
        <v>60</v>
      </c>
      <c r="P44" s="58">
        <v>0</v>
      </c>
      <c r="Q44" s="39">
        <f>SUM(C44:P44)</f>
        <v>360</v>
      </c>
      <c r="R44" s="50"/>
    </row>
    <row r="45" spans="1:18" ht="24" customHeight="1" thickBot="1" x14ac:dyDescent="0.35">
      <c r="A45" s="83"/>
      <c r="B45" s="92"/>
      <c r="C45" s="40"/>
      <c r="D45" s="46">
        <v>1500</v>
      </c>
      <c r="E45" s="45"/>
      <c r="F45" s="45"/>
      <c r="G45" s="45"/>
      <c r="H45" s="45"/>
      <c r="I45" s="45"/>
      <c r="J45" s="45"/>
      <c r="K45" s="45"/>
      <c r="L45" s="45">
        <v>1500</v>
      </c>
      <c r="M45" s="45">
        <v>0</v>
      </c>
      <c r="N45" s="45">
        <v>1500</v>
      </c>
      <c r="O45" s="45">
        <v>0</v>
      </c>
      <c r="P45" s="59">
        <v>0</v>
      </c>
      <c r="Q45" s="40"/>
      <c r="R45" s="51">
        <f>SUM(D45:Q45)</f>
        <v>4500</v>
      </c>
    </row>
    <row r="46" spans="1:18" ht="24" customHeight="1" thickTop="1" x14ac:dyDescent="0.3">
      <c r="A46" s="72">
        <v>22</v>
      </c>
      <c r="B46" s="88" t="s">
        <v>85</v>
      </c>
      <c r="C46" s="39">
        <v>20</v>
      </c>
      <c r="D46" s="47"/>
      <c r="E46" s="39">
        <v>0</v>
      </c>
      <c r="F46" s="39"/>
      <c r="G46" s="39"/>
      <c r="H46" s="39"/>
      <c r="I46" s="39"/>
      <c r="J46" s="39"/>
      <c r="K46" s="39"/>
      <c r="L46" s="39">
        <v>20</v>
      </c>
      <c r="M46" s="39">
        <v>20</v>
      </c>
      <c r="N46" s="39">
        <v>40</v>
      </c>
      <c r="O46" s="39">
        <v>40</v>
      </c>
      <c r="P46" s="58">
        <v>40</v>
      </c>
      <c r="Q46" s="39">
        <f>SUM(C46:P46)</f>
        <v>180</v>
      </c>
      <c r="R46" s="50"/>
    </row>
    <row r="47" spans="1:18" ht="24" customHeight="1" thickBot="1" x14ac:dyDescent="0.35">
      <c r="A47" s="73"/>
      <c r="B47" s="83"/>
      <c r="C47" s="40"/>
      <c r="D47" s="46">
        <v>800</v>
      </c>
      <c r="E47" s="45"/>
      <c r="F47" s="45"/>
      <c r="G47" s="45"/>
      <c r="H47" s="45"/>
      <c r="I47" s="45"/>
      <c r="J47" s="45"/>
      <c r="K47" s="45"/>
      <c r="L47" s="45">
        <v>0</v>
      </c>
      <c r="M47" s="45">
        <v>800</v>
      </c>
      <c r="N47" s="45">
        <v>800</v>
      </c>
      <c r="O47" s="45">
        <v>0</v>
      </c>
      <c r="P47" s="59">
        <v>0</v>
      </c>
      <c r="Q47" s="40"/>
      <c r="R47" s="51">
        <f>SUM(D47:Q47)</f>
        <v>2400</v>
      </c>
    </row>
    <row r="48" spans="1:18" ht="24" customHeight="1" thickTop="1" x14ac:dyDescent="0.3">
      <c r="A48" s="72">
        <v>23</v>
      </c>
      <c r="B48" s="88" t="s">
        <v>86</v>
      </c>
      <c r="C48" s="39">
        <v>30</v>
      </c>
      <c r="D48" s="47"/>
      <c r="E48" s="39">
        <v>30</v>
      </c>
      <c r="F48" s="39">
        <v>30</v>
      </c>
      <c r="G48" s="39">
        <v>30</v>
      </c>
      <c r="H48" s="39">
        <v>30</v>
      </c>
      <c r="I48" s="39">
        <v>30</v>
      </c>
      <c r="J48" s="39">
        <v>60</v>
      </c>
      <c r="K48" s="39">
        <v>60</v>
      </c>
      <c r="L48" s="39">
        <v>60</v>
      </c>
      <c r="M48" s="39">
        <v>30</v>
      </c>
      <c r="N48" s="39">
        <v>60</v>
      </c>
      <c r="O48" s="39">
        <v>60</v>
      </c>
      <c r="P48" s="58">
        <v>30</v>
      </c>
      <c r="Q48" s="39">
        <f>SUM(C48:P48)</f>
        <v>540</v>
      </c>
      <c r="R48" s="50"/>
    </row>
    <row r="49" spans="1:20" ht="24" customHeight="1" thickBot="1" x14ac:dyDescent="0.35">
      <c r="A49" s="73"/>
      <c r="B49" s="83"/>
      <c r="C49" s="40">
        <v>1000</v>
      </c>
      <c r="D49" s="45">
        <v>0</v>
      </c>
      <c r="E49" s="45">
        <v>0</v>
      </c>
      <c r="F49" s="45">
        <v>0</v>
      </c>
      <c r="G49" s="45">
        <v>0</v>
      </c>
      <c r="H49" s="45">
        <v>0</v>
      </c>
      <c r="I49" s="45">
        <v>1000</v>
      </c>
      <c r="J49" s="45">
        <v>1000</v>
      </c>
      <c r="K49" s="45">
        <v>1000</v>
      </c>
      <c r="L49" s="45">
        <v>0</v>
      </c>
      <c r="M49" s="45">
        <v>0</v>
      </c>
      <c r="N49" s="45">
        <v>1000</v>
      </c>
      <c r="O49" s="45">
        <v>0</v>
      </c>
      <c r="P49" s="59">
        <v>0</v>
      </c>
      <c r="Q49" s="40"/>
      <c r="R49" s="51">
        <f>SUM(D49:Q49)</f>
        <v>4000</v>
      </c>
    </row>
    <row r="50" spans="1:20" ht="24" customHeight="1" thickTop="1" x14ac:dyDescent="0.3">
      <c r="A50" s="72">
        <v>24</v>
      </c>
      <c r="B50" s="88" t="s">
        <v>87</v>
      </c>
      <c r="C50" s="39">
        <v>40</v>
      </c>
      <c r="D50" s="44"/>
      <c r="E50" s="39">
        <v>0</v>
      </c>
      <c r="F50" s="39"/>
      <c r="G50" s="39"/>
      <c r="H50" s="39"/>
      <c r="I50" s="39"/>
      <c r="J50" s="39"/>
      <c r="K50" s="39"/>
      <c r="L50" s="39"/>
      <c r="M50" s="39"/>
      <c r="N50" s="39"/>
      <c r="O50" s="39">
        <v>40</v>
      </c>
      <c r="P50" s="58">
        <v>80</v>
      </c>
      <c r="Q50" s="39">
        <f>SUM(C50:P50)</f>
        <v>160</v>
      </c>
      <c r="R50" s="50"/>
    </row>
    <row r="51" spans="1:20" ht="24" customHeight="1" thickBot="1" x14ac:dyDescent="0.35">
      <c r="A51" s="73"/>
      <c r="B51" s="83"/>
      <c r="C51" s="40">
        <v>0</v>
      </c>
      <c r="D51" s="45">
        <v>0</v>
      </c>
      <c r="E51" s="45"/>
      <c r="F51" s="45"/>
      <c r="G51" s="45"/>
      <c r="H51" s="45"/>
      <c r="I51" s="45"/>
      <c r="J51" s="45"/>
      <c r="K51" s="45"/>
      <c r="L51" s="45"/>
      <c r="M51" s="45"/>
      <c r="N51" s="45"/>
      <c r="O51" s="45">
        <v>0</v>
      </c>
      <c r="P51" s="59">
        <v>0</v>
      </c>
      <c r="Q51" s="40"/>
      <c r="R51" s="51">
        <f>SUM(D51:Q51)</f>
        <v>0</v>
      </c>
    </row>
    <row r="52" spans="1:20" ht="24" customHeight="1" thickTop="1" x14ac:dyDescent="0.3">
      <c r="A52" s="72">
        <v>25</v>
      </c>
      <c r="B52" s="88"/>
      <c r="C52" s="39">
        <v>0</v>
      </c>
      <c r="D52" s="44"/>
      <c r="E52" s="39">
        <v>0</v>
      </c>
      <c r="F52" s="39"/>
      <c r="G52" s="39"/>
      <c r="H52" s="39"/>
      <c r="I52" s="39"/>
      <c r="J52" s="39"/>
      <c r="K52" s="39"/>
      <c r="L52" s="39"/>
      <c r="M52" s="39"/>
      <c r="N52" s="39"/>
      <c r="O52" s="39"/>
      <c r="P52" s="58"/>
      <c r="Q52" s="39">
        <f>SUM(C52:P52)</f>
        <v>0</v>
      </c>
      <c r="R52" s="50"/>
    </row>
    <row r="53" spans="1:20" ht="24" customHeight="1" thickBot="1" x14ac:dyDescent="0.35">
      <c r="A53" s="73"/>
      <c r="B53" s="83"/>
      <c r="C53" s="40"/>
      <c r="D53" s="45">
        <v>0</v>
      </c>
      <c r="E53" s="45"/>
      <c r="F53" s="45"/>
      <c r="G53" s="45"/>
      <c r="H53" s="45"/>
      <c r="I53" s="45"/>
      <c r="J53" s="45"/>
      <c r="K53" s="45"/>
      <c r="L53" s="45"/>
      <c r="M53" s="45"/>
      <c r="N53" s="45"/>
      <c r="O53" s="45"/>
      <c r="P53" s="59"/>
      <c r="Q53" s="40"/>
      <c r="R53" s="51">
        <f>SUM(D53:Q53)</f>
        <v>0</v>
      </c>
    </row>
    <row r="54" spans="1:20" ht="24" customHeight="1" thickTop="1" x14ac:dyDescent="0.3">
      <c r="A54" s="72">
        <v>26</v>
      </c>
      <c r="B54" s="88"/>
      <c r="C54" s="39">
        <v>0</v>
      </c>
      <c r="D54" s="44"/>
      <c r="E54" s="39">
        <v>0</v>
      </c>
      <c r="F54" s="39"/>
      <c r="G54" s="39"/>
      <c r="H54" s="39"/>
      <c r="I54" s="39"/>
      <c r="J54" s="39"/>
      <c r="K54" s="39"/>
      <c r="L54" s="39"/>
      <c r="M54" s="39"/>
      <c r="N54" s="39"/>
      <c r="O54" s="39"/>
      <c r="P54" s="58"/>
      <c r="Q54" s="39">
        <f>SUM(C54:P54)</f>
        <v>0</v>
      </c>
      <c r="R54" s="50"/>
    </row>
    <row r="55" spans="1:20" ht="24" customHeight="1" thickBot="1" x14ac:dyDescent="0.35">
      <c r="A55" s="73"/>
      <c r="B55" s="83"/>
      <c r="C55" s="40"/>
      <c r="D55" s="45">
        <v>0</v>
      </c>
      <c r="E55" s="45"/>
      <c r="F55" s="45"/>
      <c r="G55" s="45"/>
      <c r="H55" s="45"/>
      <c r="I55" s="45"/>
      <c r="J55" s="45"/>
      <c r="K55" s="45"/>
      <c r="L55" s="45"/>
      <c r="M55" s="45"/>
      <c r="N55" s="45"/>
      <c r="O55" s="45"/>
      <c r="P55" s="59"/>
      <c r="Q55" s="40"/>
      <c r="R55" s="51">
        <f>SUM(D55:Q55)</f>
        <v>0</v>
      </c>
    </row>
    <row r="56" spans="1:20" ht="24" customHeight="1" thickTop="1" x14ac:dyDescent="0.3">
      <c r="A56" s="72">
        <v>27</v>
      </c>
      <c r="B56" s="88"/>
      <c r="C56" s="39">
        <v>0</v>
      </c>
      <c r="D56" s="44"/>
      <c r="E56" s="39">
        <v>0</v>
      </c>
      <c r="F56" s="39"/>
      <c r="G56" s="39"/>
      <c r="H56" s="39"/>
      <c r="I56" s="39"/>
      <c r="J56" s="39"/>
      <c r="K56" s="39"/>
      <c r="L56" s="39"/>
      <c r="M56" s="39"/>
      <c r="N56" s="39"/>
      <c r="O56" s="39"/>
      <c r="P56" s="58"/>
      <c r="Q56" s="39">
        <f>SUM(C56:P56)</f>
        <v>0</v>
      </c>
      <c r="R56" s="50"/>
    </row>
    <row r="57" spans="1:20" ht="24" customHeight="1" thickBot="1" x14ac:dyDescent="0.35">
      <c r="A57" s="73"/>
      <c r="B57" s="83"/>
      <c r="C57" s="40"/>
      <c r="D57" s="45">
        <v>0</v>
      </c>
      <c r="E57" s="45"/>
      <c r="F57" s="45"/>
      <c r="G57" s="45"/>
      <c r="H57" s="45"/>
      <c r="I57" s="45"/>
      <c r="J57" s="45"/>
      <c r="K57" s="45"/>
      <c r="L57" s="45"/>
      <c r="M57" s="45"/>
      <c r="N57" s="45"/>
      <c r="O57" s="45"/>
      <c r="P57" s="59"/>
      <c r="Q57" s="40"/>
      <c r="R57" s="51">
        <f>SUM(D57:Q57)</f>
        <v>0</v>
      </c>
    </row>
    <row r="58" spans="1:20" ht="24" customHeight="1" thickTop="1" x14ac:dyDescent="0.3">
      <c r="A58" s="72">
        <v>28</v>
      </c>
      <c r="B58" s="88"/>
      <c r="C58" s="39">
        <v>0</v>
      </c>
      <c r="D58" s="44"/>
      <c r="E58" s="39">
        <v>0</v>
      </c>
      <c r="F58" s="39"/>
      <c r="G58" s="39"/>
      <c r="H58" s="39"/>
      <c r="I58" s="39"/>
      <c r="J58" s="39"/>
      <c r="K58" s="39"/>
      <c r="L58" s="39"/>
      <c r="M58" s="39"/>
      <c r="N58" s="39"/>
      <c r="O58" s="39"/>
      <c r="P58" s="58"/>
      <c r="Q58" s="39">
        <f>SUM(C58:P58)</f>
        <v>0</v>
      </c>
      <c r="R58" s="50"/>
    </row>
    <row r="59" spans="1:20" ht="24" customHeight="1" thickBot="1" x14ac:dyDescent="0.35">
      <c r="A59" s="73"/>
      <c r="B59" s="83"/>
      <c r="C59" s="40"/>
      <c r="D59" s="45">
        <v>0</v>
      </c>
      <c r="E59" s="45"/>
      <c r="F59" s="45"/>
      <c r="G59" s="45"/>
      <c r="H59" s="45"/>
      <c r="I59" s="45"/>
      <c r="J59" s="45"/>
      <c r="K59" s="45"/>
      <c r="L59" s="45"/>
      <c r="M59" s="45"/>
      <c r="N59" s="45"/>
      <c r="O59" s="45"/>
      <c r="P59" s="59"/>
      <c r="Q59" s="40"/>
      <c r="R59" s="51">
        <f>SUM(D59:Q59)</f>
        <v>0</v>
      </c>
    </row>
    <row r="60" spans="1:20" ht="24" customHeight="1" thickTop="1" x14ac:dyDescent="0.3">
      <c r="A60" s="72">
        <v>29</v>
      </c>
      <c r="B60" s="88"/>
      <c r="C60" s="39">
        <v>0</v>
      </c>
      <c r="D60" s="44"/>
      <c r="E60" s="39"/>
      <c r="F60" s="39"/>
      <c r="G60" s="39"/>
      <c r="H60" s="39"/>
      <c r="I60" s="39"/>
      <c r="J60" s="39"/>
      <c r="K60" s="39"/>
      <c r="L60" s="39"/>
      <c r="M60" s="39"/>
      <c r="N60" s="39"/>
      <c r="O60" s="39"/>
      <c r="P60" s="58"/>
      <c r="Q60" s="39">
        <f>SUM(C60:P60)</f>
        <v>0</v>
      </c>
      <c r="R60" s="53"/>
      <c r="S60" s="38"/>
    </row>
    <row r="61" spans="1:20" ht="24" customHeight="1" thickBot="1" x14ac:dyDescent="0.35">
      <c r="A61" s="73"/>
      <c r="B61" s="83"/>
      <c r="C61" s="40"/>
      <c r="D61" s="45">
        <v>0</v>
      </c>
      <c r="E61" s="45"/>
      <c r="F61" s="45"/>
      <c r="G61" s="45"/>
      <c r="H61" s="45"/>
      <c r="I61" s="45"/>
      <c r="J61" s="45"/>
      <c r="K61" s="45"/>
      <c r="L61" s="45"/>
      <c r="M61" s="45"/>
      <c r="N61" s="45"/>
      <c r="O61" s="45"/>
      <c r="P61" s="59"/>
      <c r="Q61" s="40"/>
      <c r="R61" s="51">
        <f>SUM(D61:Q61)</f>
        <v>0</v>
      </c>
    </row>
    <row r="62" spans="1:20" ht="24" customHeight="1" thickTop="1" x14ac:dyDescent="0.3">
      <c r="A62" s="72">
        <v>30</v>
      </c>
      <c r="B62" s="88"/>
      <c r="C62" s="39">
        <v>0</v>
      </c>
      <c r="D62" s="44">
        <v>0</v>
      </c>
      <c r="E62" s="39"/>
      <c r="F62" s="39"/>
      <c r="G62" s="39"/>
      <c r="H62" s="39"/>
      <c r="I62" s="39"/>
      <c r="J62" s="39"/>
      <c r="K62" s="39"/>
      <c r="L62" s="39"/>
      <c r="M62" s="39"/>
      <c r="N62" s="39"/>
      <c r="O62" s="39"/>
      <c r="P62" s="58"/>
      <c r="Q62" s="39">
        <f>SUM(C62:P62)</f>
        <v>0</v>
      </c>
      <c r="R62" s="50"/>
    </row>
    <row r="63" spans="1:20" ht="24" customHeight="1" thickBot="1" x14ac:dyDescent="0.35">
      <c r="A63" s="73"/>
      <c r="B63" s="83"/>
      <c r="C63" s="40"/>
      <c r="D63" s="45">
        <v>0</v>
      </c>
      <c r="E63" s="45"/>
      <c r="F63" s="45"/>
      <c r="G63" s="45"/>
      <c r="H63" s="45"/>
      <c r="I63" s="45"/>
      <c r="J63" s="45"/>
      <c r="K63" s="45"/>
      <c r="L63" s="45"/>
      <c r="M63" s="45"/>
      <c r="N63" s="45"/>
      <c r="O63" s="45"/>
      <c r="P63" s="59"/>
      <c r="Q63" s="40"/>
      <c r="R63" s="51">
        <f>SUM(D63:Q63)</f>
        <v>0</v>
      </c>
    </row>
    <row r="64" spans="1:20" ht="29.4" thickTop="1" x14ac:dyDescent="0.3">
      <c r="A64" s="63"/>
      <c r="B64" s="96" t="s">
        <v>49</v>
      </c>
      <c r="C64" s="7">
        <f>SUM(C4:C63)</f>
        <v>1900</v>
      </c>
      <c r="D64" s="7"/>
      <c r="E64" s="7">
        <f>E62+E60+E58+E56+E54+E52+E50+E48+E46+E44+E42+E40+E38+E36+E34+E32+E30+E28+E26+E24+E22+E20+E18+E16+E14+E12+E10+E8+E6+E4</f>
        <v>515</v>
      </c>
      <c r="F64" s="7">
        <f t="shared" ref="F64:P64" si="1">F62+F60+F58+F56+F54+F52+F50+F48+F46+F44+F42+F40+F38+F36+F34+F32+F30+F28+F26+F24+F22+F20+F18+F16+F14+F12+F10+F8+F6+F4</f>
        <v>725</v>
      </c>
      <c r="G64" s="7">
        <f t="shared" si="1"/>
        <v>1055</v>
      </c>
      <c r="H64" s="7">
        <f t="shared" si="1"/>
        <v>765</v>
      </c>
      <c r="I64" s="7">
        <f t="shared" si="1"/>
        <v>1140</v>
      </c>
      <c r="J64" s="7">
        <f t="shared" si="1"/>
        <v>1010</v>
      </c>
      <c r="K64" s="7">
        <f t="shared" si="1"/>
        <v>1310</v>
      </c>
      <c r="L64" s="7">
        <f t="shared" si="1"/>
        <v>1135</v>
      </c>
      <c r="M64" s="7">
        <f t="shared" si="1"/>
        <v>635</v>
      </c>
      <c r="N64" s="7">
        <f t="shared" si="1"/>
        <v>1175</v>
      </c>
      <c r="O64" s="7">
        <f t="shared" si="1"/>
        <v>1520</v>
      </c>
      <c r="P64" s="7">
        <f t="shared" si="1"/>
        <v>1255</v>
      </c>
      <c r="Q64" s="7">
        <f>Q62+Q60+Q58+Q56+Q54+Q52+Q50+Q48+Q46+Q44+Q42+Q40+Q38+Q36+Q34+Q32+Q30+Q28+Q26+Q24+Q22+Q20+Q18+Q16+Q14+Q12+Q10+Q8+Q6+Q4</f>
        <v>13140</v>
      </c>
      <c r="R64" s="22"/>
      <c r="T64" s="34"/>
    </row>
    <row r="65" spans="1:18" x14ac:dyDescent="0.3">
      <c r="A65" s="35"/>
      <c r="B65" s="35" t="s">
        <v>48</v>
      </c>
      <c r="C65" s="22"/>
      <c r="D65" s="22">
        <f>SUM(D4:D64)</f>
        <v>18600</v>
      </c>
      <c r="E65" s="22">
        <f>E63+E61+E59+E57+E55+E53+E51+E49+E47+E45+E43+E41+E39+E37+E35+E33+E31+E29+E27+E25+E23+E21+E19+E17+E15+E13+E11+E9+E7+E5</f>
        <v>0</v>
      </c>
      <c r="F65" s="22">
        <f t="shared" ref="F65:Q65" si="2">F63+F61+F59+F57+F55+F53+F51+F49+F47+F45+F43+F41+F39+F37+F35+F33+F31+F29+F27+F25+F23+F21+F19+F17+F15+F13+F11+F9+F7+F5</f>
        <v>500</v>
      </c>
      <c r="G65" s="22">
        <f t="shared" si="2"/>
        <v>3000</v>
      </c>
      <c r="H65" s="22">
        <f t="shared" si="2"/>
        <v>7300</v>
      </c>
      <c r="I65" s="22">
        <f t="shared" si="2"/>
        <v>13000</v>
      </c>
      <c r="J65" s="22">
        <f t="shared" si="2"/>
        <v>14500</v>
      </c>
      <c r="K65" s="22">
        <f t="shared" si="2"/>
        <v>12200</v>
      </c>
      <c r="L65" s="22">
        <f t="shared" si="2"/>
        <v>12200</v>
      </c>
      <c r="M65" s="22">
        <f t="shared" si="2"/>
        <v>3100</v>
      </c>
      <c r="N65" s="22">
        <f t="shared" si="2"/>
        <v>15000</v>
      </c>
      <c r="O65" s="22">
        <f>O63+O61+O59+O57+O55+O53+O51+O49+O47+O45+O43+O41+O39+O37+O35+O33+O31+O29+O27+O25+O23+O21+O19+O17+O15+O13+O11+O9+O7+O5</f>
        <v>0</v>
      </c>
      <c r="P65" s="22">
        <f t="shared" si="2"/>
        <v>1000</v>
      </c>
      <c r="Q65" s="22">
        <f t="shared" si="2"/>
        <v>0</v>
      </c>
      <c r="R65" s="22">
        <f>R63+R61+R59+R57+R55+R53+R51+R49+R47+R45+R43+R41+R39+R37+R35+R33+R31+R29+R27+R25+R23+R21+R19+R17+R15+R13+R11+R9+R7+R5</f>
        <v>100400</v>
      </c>
    </row>
    <row r="67" spans="1:18" x14ac:dyDescent="0.3">
      <c r="B67" s="84" t="s">
        <v>52</v>
      </c>
      <c r="C67" s="84"/>
      <c r="D67" s="84"/>
    </row>
    <row r="68" spans="1:18" ht="4.2" customHeight="1" x14ac:dyDescent="0.3"/>
    <row r="69" spans="1:18" x14ac:dyDescent="0.3">
      <c r="B69" s="97"/>
      <c r="C69" s="85" t="s">
        <v>53</v>
      </c>
      <c r="D69" s="85"/>
      <c r="E69" s="85"/>
      <c r="F69" s="85"/>
      <c r="G69" s="85"/>
    </row>
    <row r="70" spans="1:18" x14ac:dyDescent="0.3">
      <c r="B70" s="98"/>
      <c r="C70" s="85" t="s">
        <v>55</v>
      </c>
      <c r="D70" s="85"/>
      <c r="E70" s="85"/>
      <c r="F70" s="85"/>
      <c r="G70" s="85"/>
      <c r="H70" s="85"/>
      <c r="I70" s="85"/>
      <c r="J70" s="85"/>
      <c r="K70" s="85"/>
      <c r="L70" s="85"/>
      <c r="M70" s="85"/>
      <c r="N70" s="85"/>
      <c r="O70" s="85"/>
    </row>
    <row r="71" spans="1:18" x14ac:dyDescent="0.3">
      <c r="B71" s="99"/>
      <c r="C71" s="85" t="s">
        <v>54</v>
      </c>
      <c r="D71" s="85"/>
      <c r="E71" s="85"/>
      <c r="F71" s="85"/>
      <c r="G71" s="85"/>
      <c r="H71" s="85"/>
      <c r="I71" s="85"/>
      <c r="J71" s="85"/>
      <c r="K71" s="85"/>
      <c r="L71" s="85"/>
      <c r="M71" s="85"/>
      <c r="N71" s="85"/>
      <c r="O71" s="85"/>
    </row>
    <row r="72" spans="1:18" x14ac:dyDescent="0.3">
      <c r="J72" s="34"/>
    </row>
  </sheetData>
  <mergeCells count="71">
    <mergeCell ref="B67:D67"/>
    <mergeCell ref="C69:G69"/>
    <mergeCell ref="C70:O70"/>
    <mergeCell ref="C71:O71"/>
    <mergeCell ref="A54:A55"/>
    <mergeCell ref="B54:B55"/>
    <mergeCell ref="A56:A57"/>
    <mergeCell ref="B56:B57"/>
    <mergeCell ref="A62:A63"/>
    <mergeCell ref="B62:B63"/>
    <mergeCell ref="A58:A59"/>
    <mergeCell ref="B58:B59"/>
    <mergeCell ref="A60:A61"/>
    <mergeCell ref="B60:B61"/>
    <mergeCell ref="B48:B49"/>
    <mergeCell ref="A48:A49"/>
    <mergeCell ref="A50:A51"/>
    <mergeCell ref="B50:B51"/>
    <mergeCell ref="A52:A53"/>
    <mergeCell ref="B52:B53"/>
    <mergeCell ref="A46:A47"/>
    <mergeCell ref="B46:B47"/>
    <mergeCell ref="A14:A15"/>
    <mergeCell ref="B14:B15"/>
    <mergeCell ref="A40:A41"/>
    <mergeCell ref="B40:B41"/>
    <mergeCell ref="A42:A43"/>
    <mergeCell ref="B42:B43"/>
    <mergeCell ref="A44:A45"/>
    <mergeCell ref="B44:B45"/>
    <mergeCell ref="A34:A35"/>
    <mergeCell ref="B34:B35"/>
    <mergeCell ref="A36:A37"/>
    <mergeCell ref="B36:B37"/>
    <mergeCell ref="A38:A39"/>
    <mergeCell ref="B38:B39"/>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18:A19"/>
    <mergeCell ref="B18:B19"/>
    <mergeCell ref="A20:A21"/>
    <mergeCell ref="B20:B21"/>
    <mergeCell ref="A8:A9"/>
    <mergeCell ref="B8:B9"/>
    <mergeCell ref="B10:B11"/>
    <mergeCell ref="A10:A11"/>
    <mergeCell ref="A12:A13"/>
    <mergeCell ref="B12:B13"/>
    <mergeCell ref="A4:A5"/>
    <mergeCell ref="B4:B5"/>
    <mergeCell ref="A6:A7"/>
    <mergeCell ref="B6:B7"/>
    <mergeCell ref="R2:R3"/>
    <mergeCell ref="B2:B3"/>
    <mergeCell ref="C2:C3"/>
    <mergeCell ref="D2:D3"/>
    <mergeCell ref="E2:P2"/>
    <mergeCell ref="Q2:Q3"/>
    <mergeCell ref="A2:A3"/>
  </mergeCell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5"/>
  <sheetViews>
    <sheetView tabSelected="1" workbookViewId="0">
      <selection activeCell="T8" sqref="T8"/>
    </sheetView>
  </sheetViews>
  <sheetFormatPr defaultRowHeight="14.4" x14ac:dyDescent="0.3"/>
  <cols>
    <col min="1" max="1" width="3.6640625" style="1" customWidth="1"/>
    <col min="2" max="2" width="29.33203125" customWidth="1"/>
    <col min="3" max="3" width="6.6640625" customWidth="1"/>
    <col min="4" max="8" width="7.33203125" customWidth="1"/>
    <col min="9" max="10" width="6.5546875" customWidth="1"/>
    <col min="11" max="11" width="7.33203125" customWidth="1"/>
    <col min="12" max="12" width="8.5546875" customWidth="1"/>
    <col min="13" max="15" width="7.33203125" customWidth="1"/>
    <col min="16" max="16" width="9.109375" customWidth="1"/>
    <col min="20" max="20" width="8.33203125" customWidth="1"/>
  </cols>
  <sheetData>
    <row r="1" spans="1:17" ht="9" customHeight="1" x14ac:dyDescent="0.3"/>
    <row r="2" spans="1:17" x14ac:dyDescent="0.3">
      <c r="A2" s="66" t="s">
        <v>30</v>
      </c>
      <c r="B2" s="66"/>
      <c r="C2" s="66"/>
      <c r="D2" s="66"/>
      <c r="E2" s="66"/>
      <c r="F2" s="66"/>
      <c r="G2" s="66"/>
      <c r="H2" s="66"/>
      <c r="I2" s="66"/>
      <c r="J2" s="66"/>
      <c r="K2" s="66"/>
      <c r="L2" s="66"/>
      <c r="M2" s="66"/>
      <c r="N2" s="66"/>
      <c r="O2" s="66"/>
      <c r="P2" s="66"/>
      <c r="Q2">
        <v>2021</v>
      </c>
    </row>
    <row r="3" spans="1:17" x14ac:dyDescent="0.3">
      <c r="A3" s="67" t="s">
        <v>29</v>
      </c>
      <c r="B3" s="67" t="s">
        <v>0</v>
      </c>
      <c r="C3" s="68" t="s">
        <v>33</v>
      </c>
      <c r="D3" s="69" t="s">
        <v>2</v>
      </c>
      <c r="E3" s="70"/>
      <c r="F3" s="70"/>
      <c r="G3" s="70"/>
      <c r="H3" s="70"/>
      <c r="I3" s="70"/>
      <c r="J3" s="70"/>
      <c r="K3" s="70"/>
      <c r="L3" s="70"/>
      <c r="M3" s="70"/>
      <c r="N3" s="70"/>
      <c r="O3" s="70"/>
      <c r="P3" s="70" t="s">
        <v>11</v>
      </c>
      <c r="Q3" s="71"/>
    </row>
    <row r="4" spans="1:17" s="3" customFormat="1" x14ac:dyDescent="0.3">
      <c r="A4" s="67"/>
      <c r="B4" s="67"/>
      <c r="C4" s="68"/>
      <c r="D4" s="4" t="s">
        <v>3</v>
      </c>
      <c r="E4" s="4" t="s">
        <v>4</v>
      </c>
      <c r="F4" s="4" t="s">
        <v>5</v>
      </c>
      <c r="G4" s="4" t="s">
        <v>6</v>
      </c>
      <c r="H4" s="4" t="s">
        <v>7</v>
      </c>
      <c r="I4" s="4" t="s">
        <v>8</v>
      </c>
      <c r="J4" s="4" t="s">
        <v>9</v>
      </c>
      <c r="K4" s="4" t="s">
        <v>10</v>
      </c>
      <c r="L4" s="4" t="s">
        <v>12</v>
      </c>
      <c r="M4" s="4" t="s">
        <v>13</v>
      </c>
      <c r="N4" s="4" t="s">
        <v>14</v>
      </c>
      <c r="O4" s="4" t="s">
        <v>15</v>
      </c>
      <c r="P4" s="6" t="s">
        <v>31</v>
      </c>
      <c r="Q4" s="10" t="s">
        <v>32</v>
      </c>
    </row>
    <row r="5" spans="1:17" s="14" customFormat="1" ht="28.8" x14ac:dyDescent="0.3">
      <c r="A5" s="9">
        <v>1</v>
      </c>
      <c r="B5" s="13" t="s">
        <v>1</v>
      </c>
      <c r="C5" s="16">
        <v>1</v>
      </c>
      <c r="D5" s="17">
        <f>'ბენეფიციართა სია'!E64</f>
        <v>515</v>
      </c>
      <c r="E5" s="17">
        <f>'ბენეფიციართა სია'!F64</f>
        <v>725</v>
      </c>
      <c r="F5" s="17">
        <f>'ბენეფიციართა სია'!G64</f>
        <v>1055</v>
      </c>
      <c r="G5" s="17">
        <f>'ბენეფიციართა სია'!H64</f>
        <v>765</v>
      </c>
      <c r="H5" s="17">
        <f>'ბენეფიციართა სია'!I64</f>
        <v>1140</v>
      </c>
      <c r="I5" s="17">
        <f>'ბენეფიციართა სია'!J64</f>
        <v>1010</v>
      </c>
      <c r="J5" s="17">
        <f>'ბენეფიციართა სია'!K64</f>
        <v>1310</v>
      </c>
      <c r="K5" s="17">
        <f>'ბენეფიციართა სია'!L64</f>
        <v>1135</v>
      </c>
      <c r="L5" s="17">
        <f>'ბენეფიციართა სია'!M64</f>
        <v>635</v>
      </c>
      <c r="M5" s="17">
        <f>'ბენეფიციართა სია'!N64</f>
        <v>1175</v>
      </c>
      <c r="N5" s="17">
        <f>'ბენეფიციართა სია'!O64</f>
        <v>1520</v>
      </c>
      <c r="O5" s="17">
        <f>'ბენეფიციართა სია'!P64</f>
        <v>1255</v>
      </c>
      <c r="P5" s="18">
        <f>SUM(D5:O5)</f>
        <v>12240</v>
      </c>
      <c r="Q5" s="19">
        <f>C5*P5</f>
        <v>12240</v>
      </c>
    </row>
    <row r="6" spans="1:17" x14ac:dyDescent="0.3">
      <c r="A6" s="15">
        <v>2</v>
      </c>
      <c r="B6" s="5" t="s">
        <v>16</v>
      </c>
      <c r="C6" s="16">
        <v>0.5</v>
      </c>
      <c r="D6" s="5">
        <f>'ბენეფიციართა სია'!E65</f>
        <v>0</v>
      </c>
      <c r="E6" s="5">
        <v>0</v>
      </c>
      <c r="F6" s="5">
        <f>'ბენეფიციართა სია'!G65</f>
        <v>3000</v>
      </c>
      <c r="G6" s="5">
        <f>'ბენეფიციართა სია'!H65</f>
        <v>7300</v>
      </c>
      <c r="H6" s="5">
        <f>'ბენეფიციართა სია'!I65</f>
        <v>13000</v>
      </c>
      <c r="I6" s="5">
        <f>'ბენეფიციართა სია'!J65</f>
        <v>14500</v>
      </c>
      <c r="J6" s="5">
        <f>'ბენეფიციართა სია'!K65</f>
        <v>12200</v>
      </c>
      <c r="K6" s="5">
        <f>'ბენეფიციართა სია'!L65</f>
        <v>12200</v>
      </c>
      <c r="L6" s="5">
        <f>'ბენეფიციართა სია'!M65</f>
        <v>3100</v>
      </c>
      <c r="M6" s="5">
        <f>'ბენეფიციართა სია'!N65</f>
        <v>15000</v>
      </c>
      <c r="N6" s="5">
        <f>'ბენეფიციართა სია'!O65</f>
        <v>0</v>
      </c>
      <c r="O6" s="5">
        <v>0</v>
      </c>
      <c r="P6" s="7">
        <f t="shared" ref="P6:P14" si="0">SUM(D6:O6)</f>
        <v>80300</v>
      </c>
      <c r="Q6" s="19">
        <f t="shared" ref="Q6:Q14" si="1">C6*P6</f>
        <v>40150</v>
      </c>
    </row>
    <row r="7" spans="1:17" x14ac:dyDescent="0.3">
      <c r="A7" s="15">
        <v>3</v>
      </c>
      <c r="B7" s="5" t="s">
        <v>17</v>
      </c>
      <c r="C7" s="11">
        <v>50</v>
      </c>
      <c r="D7" s="5"/>
      <c r="E7" s="5">
        <v>3</v>
      </c>
      <c r="F7" s="5">
        <v>2</v>
      </c>
      <c r="G7" s="5">
        <v>1</v>
      </c>
      <c r="H7" s="5"/>
      <c r="I7" s="5"/>
      <c r="J7" s="5"/>
      <c r="K7" s="5"/>
      <c r="L7" s="5"/>
      <c r="M7" s="5">
        <v>2</v>
      </c>
      <c r="N7" s="5">
        <v>3</v>
      </c>
      <c r="O7" s="5">
        <v>4</v>
      </c>
      <c r="P7" s="7">
        <f t="shared" si="0"/>
        <v>15</v>
      </c>
      <c r="Q7" s="19">
        <f t="shared" si="1"/>
        <v>750</v>
      </c>
    </row>
    <row r="8" spans="1:17" x14ac:dyDescent="0.3">
      <c r="A8" s="15">
        <v>4</v>
      </c>
      <c r="B8" s="5" t="s">
        <v>18</v>
      </c>
      <c r="C8" s="11">
        <v>35</v>
      </c>
      <c r="D8" s="5"/>
      <c r="E8" s="5">
        <v>10</v>
      </c>
      <c r="F8" s="5"/>
      <c r="G8" s="5"/>
      <c r="H8" s="5"/>
      <c r="I8" s="5"/>
      <c r="J8" s="5"/>
      <c r="K8" s="5"/>
      <c r="L8" s="5"/>
      <c r="M8" s="5"/>
      <c r="N8" s="5"/>
      <c r="O8" s="5"/>
      <c r="P8" s="7">
        <f t="shared" si="0"/>
        <v>10</v>
      </c>
      <c r="Q8" s="19">
        <f t="shared" si="1"/>
        <v>350</v>
      </c>
    </row>
    <row r="9" spans="1:17" x14ac:dyDescent="0.3">
      <c r="A9" s="15">
        <v>5</v>
      </c>
      <c r="B9" s="5" t="s">
        <v>19</v>
      </c>
      <c r="C9" s="11">
        <v>40</v>
      </c>
      <c r="D9" s="5"/>
      <c r="E9" s="5">
        <v>15</v>
      </c>
      <c r="F9" s="5"/>
      <c r="G9" s="5"/>
      <c r="H9" s="5"/>
      <c r="I9" s="5"/>
      <c r="J9" s="5"/>
      <c r="K9" s="5"/>
      <c r="L9" s="5"/>
      <c r="M9" s="5"/>
      <c r="N9" s="5"/>
      <c r="O9" s="5"/>
      <c r="P9" s="7">
        <f t="shared" si="0"/>
        <v>15</v>
      </c>
      <c r="Q9" s="19">
        <f t="shared" si="1"/>
        <v>600</v>
      </c>
    </row>
    <row r="10" spans="1:17" x14ac:dyDescent="0.3">
      <c r="A10" s="15">
        <v>6</v>
      </c>
      <c r="B10" s="5" t="s">
        <v>20</v>
      </c>
      <c r="C10" s="11">
        <v>35</v>
      </c>
      <c r="D10" s="5"/>
      <c r="E10" s="5">
        <v>10</v>
      </c>
      <c r="F10" s="5"/>
      <c r="G10" s="5"/>
      <c r="H10" s="5"/>
      <c r="I10" s="5"/>
      <c r="J10" s="5"/>
      <c r="K10" s="5"/>
      <c r="L10" s="5"/>
      <c r="M10" s="5"/>
      <c r="N10" s="5"/>
      <c r="O10" s="5"/>
      <c r="P10" s="7">
        <f t="shared" si="0"/>
        <v>10</v>
      </c>
      <c r="Q10" s="19">
        <f t="shared" si="1"/>
        <v>350</v>
      </c>
    </row>
    <row r="11" spans="1:17" x14ac:dyDescent="0.3">
      <c r="A11" s="15">
        <v>7</v>
      </c>
      <c r="B11" s="5" t="s">
        <v>21</v>
      </c>
      <c r="C11" s="11">
        <v>10</v>
      </c>
      <c r="D11" s="5"/>
      <c r="E11" s="5"/>
      <c r="F11" s="5"/>
      <c r="G11" s="5">
        <v>15</v>
      </c>
      <c r="H11" s="5">
        <v>30</v>
      </c>
      <c r="I11" s="5">
        <v>25</v>
      </c>
      <c r="J11" s="5">
        <v>20</v>
      </c>
      <c r="K11" s="5">
        <v>20</v>
      </c>
      <c r="L11" s="5">
        <v>10</v>
      </c>
      <c r="M11" s="5">
        <v>30</v>
      </c>
      <c r="N11" s="5">
        <v>50</v>
      </c>
      <c r="O11" s="5">
        <v>60</v>
      </c>
      <c r="P11" s="7">
        <f t="shared" si="0"/>
        <v>260</v>
      </c>
      <c r="Q11" s="19">
        <f t="shared" si="1"/>
        <v>2600</v>
      </c>
    </row>
    <row r="12" spans="1:17" x14ac:dyDescent="0.3">
      <c r="A12" s="15">
        <v>8</v>
      </c>
      <c r="B12" s="5" t="s">
        <v>27</v>
      </c>
      <c r="C12" s="11">
        <v>0.5</v>
      </c>
      <c r="D12" s="5">
        <v>400</v>
      </c>
      <c r="E12" s="5">
        <v>680</v>
      </c>
      <c r="F12" s="5">
        <v>895</v>
      </c>
      <c r="G12" s="5">
        <v>1475</v>
      </c>
      <c r="H12" s="5">
        <v>1456</v>
      </c>
      <c r="I12" s="5">
        <v>1404</v>
      </c>
      <c r="J12" s="5">
        <f>624+507+329+280</f>
        <v>1740</v>
      </c>
      <c r="K12" s="5">
        <f>151+386+410+399</f>
        <v>1346</v>
      </c>
      <c r="L12" s="5">
        <f>121+518+311</f>
        <v>950</v>
      </c>
      <c r="M12" s="5">
        <f>465+545+514+619+314</f>
        <v>2457</v>
      </c>
      <c r="N12" s="5">
        <f>257+505+554+514+476+290</f>
        <v>2596</v>
      </c>
      <c r="O12" s="5">
        <f>205+551+545+561+191</f>
        <v>2053</v>
      </c>
      <c r="P12" s="7">
        <f t="shared" si="0"/>
        <v>17452</v>
      </c>
      <c r="Q12" s="19">
        <v>0</v>
      </c>
    </row>
    <row r="13" spans="1:17" x14ac:dyDescent="0.3">
      <c r="A13" s="15">
        <v>9</v>
      </c>
      <c r="B13" s="5" t="s">
        <v>37</v>
      </c>
      <c r="C13" s="11">
        <v>30</v>
      </c>
      <c r="D13" s="5"/>
      <c r="E13" s="5"/>
      <c r="F13" s="5"/>
      <c r="G13" s="5"/>
      <c r="H13" s="5"/>
      <c r="I13" s="5"/>
      <c r="J13" s="5">
        <v>1</v>
      </c>
      <c r="K13" s="5"/>
      <c r="L13" s="5"/>
      <c r="M13" s="5"/>
      <c r="N13" s="5"/>
      <c r="O13" s="5"/>
      <c r="P13" s="7">
        <f t="shared" si="0"/>
        <v>1</v>
      </c>
      <c r="Q13" s="19">
        <f t="shared" si="1"/>
        <v>30</v>
      </c>
    </row>
    <row r="14" spans="1:17" x14ac:dyDescent="0.3">
      <c r="A14" s="15">
        <v>10</v>
      </c>
      <c r="B14" s="5" t="s">
        <v>51</v>
      </c>
      <c r="C14" s="11">
        <v>25</v>
      </c>
      <c r="D14" s="5"/>
      <c r="E14" s="5"/>
      <c r="F14" s="5"/>
      <c r="G14" s="5">
        <v>2</v>
      </c>
      <c r="H14" s="5">
        <v>1</v>
      </c>
      <c r="I14" s="5"/>
      <c r="J14" s="5"/>
      <c r="K14" s="5">
        <v>1</v>
      </c>
      <c r="L14" s="5">
        <v>2</v>
      </c>
      <c r="M14" s="5">
        <v>4</v>
      </c>
      <c r="N14" s="5">
        <v>1</v>
      </c>
      <c r="O14" s="5"/>
      <c r="P14" s="7">
        <f t="shared" si="0"/>
        <v>11</v>
      </c>
      <c r="Q14" s="8">
        <f t="shared" si="1"/>
        <v>275</v>
      </c>
    </row>
    <row r="15" spans="1:17" x14ac:dyDescent="0.3">
      <c r="A15" s="15"/>
      <c r="B15" s="64" t="s">
        <v>22</v>
      </c>
      <c r="C15" s="65"/>
      <c r="D15" s="65"/>
      <c r="E15" s="65"/>
      <c r="F15" s="65"/>
      <c r="G15" s="65"/>
      <c r="H15" s="65"/>
      <c r="I15" s="65"/>
      <c r="J15" s="65"/>
      <c r="K15" s="65"/>
      <c r="L15" s="65"/>
      <c r="M15" s="65"/>
      <c r="N15" s="65"/>
      <c r="O15" s="65"/>
      <c r="P15" s="31"/>
      <c r="Q15" s="31"/>
    </row>
    <row r="16" spans="1:17" x14ac:dyDescent="0.3">
      <c r="A16" s="15">
        <v>1</v>
      </c>
      <c r="B16" s="5" t="s">
        <v>23</v>
      </c>
      <c r="C16" s="11">
        <v>10</v>
      </c>
      <c r="D16" s="21" t="s">
        <v>59</v>
      </c>
      <c r="E16" s="21" t="s">
        <v>60</v>
      </c>
      <c r="F16" s="21">
        <v>570.6</v>
      </c>
      <c r="G16" s="21">
        <v>531.6</v>
      </c>
      <c r="H16" s="21">
        <v>527.20000000000005</v>
      </c>
      <c r="I16" s="21">
        <v>548.6</v>
      </c>
      <c r="J16" s="21" t="s">
        <v>57</v>
      </c>
      <c r="K16" s="21" t="s">
        <v>56</v>
      </c>
      <c r="L16" s="21" t="s">
        <v>58</v>
      </c>
      <c r="M16" s="21" t="s">
        <v>61</v>
      </c>
      <c r="N16" s="21" t="s">
        <v>62</v>
      </c>
      <c r="O16" s="21" t="s">
        <v>63</v>
      </c>
      <c r="P16" s="7">
        <f>SUM(D16:O16)</f>
        <v>2178</v>
      </c>
      <c r="Q16" s="8">
        <f>C16*P16</f>
        <v>21780</v>
      </c>
    </row>
    <row r="17" spans="1:20" x14ac:dyDescent="0.3">
      <c r="A17" s="15">
        <v>2</v>
      </c>
      <c r="B17" s="5" t="s">
        <v>24</v>
      </c>
      <c r="C17" s="29"/>
      <c r="D17" s="23"/>
      <c r="E17" s="23"/>
      <c r="F17" s="23"/>
      <c r="G17" s="23"/>
      <c r="H17" s="23"/>
      <c r="I17" s="23"/>
      <c r="J17" s="23"/>
      <c r="K17" s="23"/>
      <c r="L17" s="23">
        <v>204.48</v>
      </c>
      <c r="M17" s="23"/>
      <c r="N17" s="23"/>
      <c r="O17" s="23"/>
      <c r="P17" s="25"/>
      <c r="Q17" s="8">
        <f>SUM(D17:O17)</f>
        <v>204.48</v>
      </c>
    </row>
    <row r="18" spans="1:20" x14ac:dyDescent="0.3">
      <c r="A18" s="15">
        <v>3</v>
      </c>
      <c r="B18" s="5" t="s">
        <v>25</v>
      </c>
      <c r="C18" s="29"/>
      <c r="D18" s="23"/>
      <c r="E18" s="23"/>
      <c r="F18" s="23"/>
      <c r="G18" s="23"/>
      <c r="H18" s="23"/>
      <c r="I18" s="23"/>
      <c r="J18" s="23"/>
      <c r="K18" s="23"/>
      <c r="L18" s="23">
        <v>234.36</v>
      </c>
      <c r="M18" s="23"/>
      <c r="N18" s="23"/>
      <c r="O18" s="23"/>
      <c r="P18" s="25"/>
      <c r="Q18" s="8">
        <f>SUM(D18:O18)</f>
        <v>234.36</v>
      </c>
    </row>
    <row r="19" spans="1:20" s="2" customFormat="1" ht="28.8" x14ac:dyDescent="0.3">
      <c r="A19" s="9">
        <v>4</v>
      </c>
      <c r="B19" s="13" t="s">
        <v>26</v>
      </c>
      <c r="C19" s="30"/>
      <c r="D19" s="24"/>
      <c r="E19" s="24"/>
      <c r="F19" s="24"/>
      <c r="G19" s="24"/>
      <c r="H19" s="24"/>
      <c r="I19" s="24"/>
      <c r="J19" s="27"/>
      <c r="K19" s="24"/>
      <c r="L19" s="24">
        <v>178.34</v>
      </c>
      <c r="M19" s="24"/>
      <c r="N19" s="24"/>
      <c r="O19" s="24"/>
      <c r="P19" s="26"/>
      <c r="Q19" s="19">
        <f>SUM(D19:O19)</f>
        <v>178.34</v>
      </c>
    </row>
    <row r="20" spans="1:20" x14ac:dyDescent="0.3">
      <c r="A20" s="15">
        <v>5</v>
      </c>
      <c r="B20" s="5" t="s">
        <v>39</v>
      </c>
      <c r="C20" s="29">
        <v>2.5</v>
      </c>
      <c r="D20" s="20">
        <v>200</v>
      </c>
      <c r="E20" s="20">
        <v>200</v>
      </c>
      <c r="F20" s="20">
        <v>200</v>
      </c>
      <c r="G20" s="20">
        <v>200</v>
      </c>
      <c r="H20" s="20">
        <v>200</v>
      </c>
      <c r="I20" s="20">
        <v>200</v>
      </c>
      <c r="J20" s="20">
        <v>200</v>
      </c>
      <c r="K20" s="20">
        <v>200</v>
      </c>
      <c r="L20" s="20">
        <v>200</v>
      </c>
      <c r="M20" s="20">
        <v>250</v>
      </c>
      <c r="N20" s="20">
        <v>250</v>
      </c>
      <c r="O20" s="20">
        <v>250</v>
      </c>
      <c r="P20" s="7">
        <f t="shared" ref="P20:P22" si="2">SUM(D20:O20)</f>
        <v>2550</v>
      </c>
      <c r="Q20" s="8">
        <f t="shared" ref="Q20:Q24" si="3">C20*P20</f>
        <v>6375</v>
      </c>
      <c r="T20" t="s">
        <v>50</v>
      </c>
    </row>
    <row r="21" spans="1:20" x14ac:dyDescent="0.3">
      <c r="A21" s="15">
        <v>6</v>
      </c>
      <c r="B21" s="5" t="s">
        <v>40</v>
      </c>
      <c r="C21" s="29">
        <v>3</v>
      </c>
      <c r="D21" s="20">
        <v>80</v>
      </c>
      <c r="E21" s="20">
        <v>80</v>
      </c>
      <c r="F21" s="20">
        <v>80</v>
      </c>
      <c r="G21" s="20">
        <v>80</v>
      </c>
      <c r="H21" s="20">
        <v>80</v>
      </c>
      <c r="I21" s="20">
        <v>80</v>
      </c>
      <c r="J21" s="20">
        <v>80</v>
      </c>
      <c r="K21" s="20">
        <v>80</v>
      </c>
      <c r="L21" s="20">
        <v>80</v>
      </c>
      <c r="M21" s="20">
        <v>80</v>
      </c>
      <c r="N21" s="20">
        <v>80</v>
      </c>
      <c r="O21" s="20">
        <v>80</v>
      </c>
      <c r="P21" s="7">
        <f t="shared" si="2"/>
        <v>960</v>
      </c>
      <c r="Q21" s="8">
        <f t="shared" si="3"/>
        <v>2880</v>
      </c>
      <c r="T21" t="s">
        <v>50</v>
      </c>
    </row>
    <row r="22" spans="1:20" x14ac:dyDescent="0.3">
      <c r="A22" s="15">
        <v>7</v>
      </c>
      <c r="B22" s="5" t="s">
        <v>41</v>
      </c>
      <c r="C22" s="29">
        <v>9</v>
      </c>
      <c r="D22" s="20">
        <v>16</v>
      </c>
      <c r="E22" s="20">
        <v>16</v>
      </c>
      <c r="F22" s="20">
        <v>16</v>
      </c>
      <c r="G22" s="20">
        <v>16</v>
      </c>
      <c r="H22" s="20">
        <v>16</v>
      </c>
      <c r="I22" s="20">
        <v>16</v>
      </c>
      <c r="J22" s="20">
        <v>16</v>
      </c>
      <c r="K22" s="20">
        <v>16</v>
      </c>
      <c r="L22" s="20">
        <v>16</v>
      </c>
      <c r="M22" s="20">
        <v>16</v>
      </c>
      <c r="N22" s="20">
        <v>16</v>
      </c>
      <c r="O22" s="20">
        <v>16</v>
      </c>
      <c r="P22" s="7">
        <f t="shared" si="2"/>
        <v>192</v>
      </c>
      <c r="Q22" s="8">
        <f t="shared" si="3"/>
        <v>1728</v>
      </c>
    </row>
    <row r="23" spans="1:20" x14ac:dyDescent="0.3">
      <c r="A23" s="15">
        <v>8</v>
      </c>
      <c r="B23" s="5" t="s">
        <v>28</v>
      </c>
      <c r="C23" s="29"/>
      <c r="D23" s="23"/>
      <c r="E23" s="23"/>
      <c r="F23" s="23"/>
      <c r="G23" s="23"/>
      <c r="H23" s="23"/>
      <c r="I23" s="23"/>
      <c r="J23" s="28"/>
      <c r="K23" s="23"/>
      <c r="L23" s="23">
        <v>381.4</v>
      </c>
      <c r="M23" s="23"/>
      <c r="N23" s="23"/>
      <c r="O23" s="23"/>
      <c r="P23" s="7"/>
      <c r="Q23" s="8">
        <f>SUM(D23:O23)</f>
        <v>381.4</v>
      </c>
    </row>
    <row r="24" spans="1:20" ht="15" thickBot="1" x14ac:dyDescent="0.35">
      <c r="A24" s="15">
        <v>9</v>
      </c>
      <c r="B24" s="5" t="s">
        <v>38</v>
      </c>
      <c r="C24" s="29">
        <v>1</v>
      </c>
      <c r="D24" s="20"/>
      <c r="E24" s="20"/>
      <c r="F24" s="20">
        <v>20</v>
      </c>
      <c r="G24" s="20">
        <v>20</v>
      </c>
      <c r="H24" s="20">
        <v>20</v>
      </c>
      <c r="I24" s="20">
        <v>20</v>
      </c>
      <c r="J24" s="20">
        <v>20</v>
      </c>
      <c r="K24" s="20">
        <v>20</v>
      </c>
      <c r="L24" s="20">
        <v>20</v>
      </c>
      <c r="M24" s="20"/>
      <c r="N24" s="20"/>
      <c r="O24" s="20"/>
      <c r="P24" s="7">
        <f>SUM(D24:O24)</f>
        <v>140</v>
      </c>
      <c r="Q24" s="32">
        <f t="shared" si="3"/>
        <v>140</v>
      </c>
      <c r="T24" t="s">
        <v>50</v>
      </c>
    </row>
    <row r="25" spans="1:20" ht="15" thickBot="1" x14ac:dyDescent="0.35">
      <c r="Q25" s="33">
        <f>SUM(Q5:Q24)</f>
        <v>91246.579999999987</v>
      </c>
    </row>
    <row r="30" spans="1:20" ht="15" hidden="1" customHeight="1" x14ac:dyDescent="0.3"/>
    <row r="32" spans="1:20" x14ac:dyDescent="0.3">
      <c r="K32" s="12"/>
      <c r="L32" s="12"/>
      <c r="M32" s="12"/>
    </row>
    <row r="33" spans="11:13" x14ac:dyDescent="0.3">
      <c r="K33" s="12"/>
      <c r="L33" s="12"/>
      <c r="M33" s="12"/>
    </row>
    <row r="34" spans="11:13" x14ac:dyDescent="0.3">
      <c r="K34" s="12">
        <v>350</v>
      </c>
      <c r="L34" s="12"/>
      <c r="M34" s="12"/>
    </row>
    <row r="35" spans="11:13" x14ac:dyDescent="0.3">
      <c r="K35" s="12">
        <v>20</v>
      </c>
      <c r="L35" s="12"/>
      <c r="M35" s="12"/>
    </row>
    <row r="36" spans="11:13" x14ac:dyDescent="0.3">
      <c r="K36" s="12">
        <f>K34/K35</f>
        <v>17.5</v>
      </c>
      <c r="L36" s="12"/>
      <c r="M36" s="12"/>
    </row>
    <row r="37" spans="11:13" x14ac:dyDescent="0.3">
      <c r="K37" s="12"/>
      <c r="L37" s="12"/>
      <c r="M37" s="12"/>
    </row>
    <row r="38" spans="11:13" x14ac:dyDescent="0.3">
      <c r="K38" s="12"/>
      <c r="L38" s="12"/>
      <c r="M38" s="12"/>
    </row>
    <row r="39" spans="11:13" x14ac:dyDescent="0.3">
      <c r="K39" s="12"/>
      <c r="L39" s="12"/>
      <c r="M39" s="12"/>
    </row>
    <row r="40" spans="11:13" x14ac:dyDescent="0.3">
      <c r="K40" s="12"/>
      <c r="L40" s="12"/>
      <c r="M40" s="12"/>
    </row>
    <row r="41" spans="11:13" x14ac:dyDescent="0.3">
      <c r="K41" s="12"/>
      <c r="L41" s="12"/>
      <c r="M41" s="12"/>
    </row>
    <row r="42" spans="11:13" x14ac:dyDescent="0.3">
      <c r="K42" s="12"/>
      <c r="L42" s="12"/>
      <c r="M42" s="12"/>
    </row>
    <row r="43" spans="11:13" x14ac:dyDescent="0.3">
      <c r="K43" s="12"/>
      <c r="L43" s="12"/>
      <c r="M43" s="12"/>
    </row>
    <row r="44" spans="11:13" x14ac:dyDescent="0.3">
      <c r="K44" s="12"/>
      <c r="L44" s="12"/>
      <c r="M44" s="12"/>
    </row>
    <row r="45" spans="11:13" x14ac:dyDescent="0.3">
      <c r="K45" s="12"/>
      <c r="L45" s="12"/>
      <c r="M45" s="12"/>
    </row>
  </sheetData>
  <mergeCells count="7">
    <mergeCell ref="B15:O15"/>
    <mergeCell ref="P3:Q3"/>
    <mergeCell ref="B3:B4"/>
    <mergeCell ref="A3:A4"/>
    <mergeCell ref="A2:P2"/>
    <mergeCell ref="C3:C4"/>
    <mergeCell ref="D3:O3"/>
  </mergeCells>
  <pageMargins left="0" right="0"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5" sqref="M15"/>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ბენეფიციართა სია</vt:lpstr>
      <vt:lpstr>მონაცემები</vt:lpstr>
      <vt:lpstr>Лист3</vt:lpstr>
    </vt:vector>
  </TitlesOfParts>
  <Company>Reanimator Extreme Edition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2021-07-22T12:44:42Z</cp:lastPrinted>
  <dcterms:created xsi:type="dcterms:W3CDTF">2021-07-21T12:39:30Z</dcterms:created>
  <dcterms:modified xsi:type="dcterms:W3CDTF">2022-03-15T17:48:32Z</dcterms:modified>
</cp:coreProperties>
</file>